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BLW_1140_MARKTB\035_Ackerkulturen\035.1 Getreide_Backwaren\04 Publikation\Marktberichte\2023\Begleittabellen\"/>
    </mc:Choice>
  </mc:AlternateContent>
  <xr:revisionPtr revIDLastSave="0" documentId="13_ncr:1_{1301482B-8E5D-48A6-8B4E-4AD2284C5DF1}" xr6:coauthVersionLast="47" xr6:coauthVersionMax="47" xr10:uidLastSave="{00000000-0000-0000-0000-000000000000}"/>
  <bookViews>
    <workbookView xWindow="19090" yWindow="-110" windowWidth="38620" windowHeight="21220" xr2:uid="{00000000-000D-0000-FFFF-FFFF00000000}"/>
  </bookViews>
  <sheets>
    <sheet name="Ventes et chiffre d’affaires 20" sheetId="1" r:id="rId1"/>
    <sheet name="Évol. mens. des prix Fa" sheetId="5" r:id="rId2"/>
    <sheet name="Évol. mens. des ventes SE " sheetId="7" r:id="rId3"/>
    <sheet name="Dépenses pour la farine" sheetId="4" r:id="rId4"/>
  </sheets>
  <definedNames>
    <definedName name="actcolorcode" localSheetId="1">#REF!</definedName>
    <definedName name="actcolorcode" localSheetId="2">#REF!</definedName>
    <definedName name="actcolorcode">#REF!</definedName>
    <definedName name="actorder" localSheetId="1">#REF!</definedName>
    <definedName name="actorder" localSheetId="2">#REF!</definedName>
    <definedName name="actorder">#REF!</definedName>
    <definedName name="actstate" localSheetId="1">#REF!</definedName>
    <definedName name="actstate" localSheetId="2">#REF!</definedName>
    <definedName name="actstate">#REF!</definedName>
    <definedName name="actstatevalue" localSheetId="1">#REF!</definedName>
    <definedName name="actstatevalue" localSheetId="2">#REF!</definedName>
    <definedName name="actstatevalue">#REF!</definedName>
    <definedName name="acttext" localSheetId="1">#REF!</definedName>
    <definedName name="acttext" localSheetId="2">#REF!</definedName>
    <definedName name="acttext">#REF!</definedName>
    <definedName name="acttextvalue" localSheetId="1">#REF!</definedName>
    <definedName name="acttextvalue" localSheetId="2">#REF!</definedName>
    <definedName name="acttextvalue">#REF!</definedName>
    <definedName name="co" localSheetId="1">#REF!</definedName>
    <definedName name="co" localSheetId="2">#REF!</definedName>
    <definedName name="co">#REF!</definedName>
    <definedName name="colo1" localSheetId="1">#REF!</definedName>
    <definedName name="colo1" localSheetId="2">#REF!</definedName>
    <definedName name="colo1">#REF!</definedName>
    <definedName name="color1" localSheetId="1">#REF!</definedName>
    <definedName name="color1" localSheetId="2">#REF!</definedName>
    <definedName name="color1">#REF!</definedName>
    <definedName name="color2" localSheetId="1">#REF!</definedName>
    <definedName name="color2" localSheetId="2">#REF!</definedName>
    <definedName name="color2">#REF!</definedName>
    <definedName name="color3" localSheetId="1">#REF!</definedName>
    <definedName name="color3" localSheetId="2">#REF!</definedName>
    <definedName name="color3">#REF!</definedName>
    <definedName name="color4" localSheetId="1">#REF!</definedName>
    <definedName name="color4" localSheetId="2">#REF!</definedName>
    <definedName name="color4">#REF!</definedName>
    <definedName name="color5" localSheetId="1">#REF!</definedName>
    <definedName name="color5" localSheetId="2">#REF!</definedName>
    <definedName name="color5">#REF!</definedName>
    <definedName name="color6" localSheetId="1">#REF!</definedName>
    <definedName name="color6" localSheetId="2">#REF!</definedName>
    <definedName name="color6">#REF!</definedName>
    <definedName name="color7" localSheetId="1">#REF!</definedName>
    <definedName name="color7" localSheetId="2">#REF!</definedName>
    <definedName name="color7">#REF!</definedName>
    <definedName name="comment10d">#REF!</definedName>
    <definedName name="comment10f">#REF!</definedName>
    <definedName name="comment10i">#REF!</definedName>
    <definedName name="comment11d">#REF!</definedName>
    <definedName name="comment11f">#REF!</definedName>
    <definedName name="comment11i">#REF!</definedName>
    <definedName name="comment12d">#REF!</definedName>
    <definedName name="comment12f">#REF!</definedName>
    <definedName name="comment12i">#REF!</definedName>
    <definedName name="comment1d">#REF!</definedName>
    <definedName name="comment1f">#REF!</definedName>
    <definedName name="comment1i">#REF!</definedName>
    <definedName name="comment2d">#REF!</definedName>
    <definedName name="comment2f">#REF!</definedName>
    <definedName name="comment2i">#REF!</definedName>
    <definedName name="comment3d">#REF!</definedName>
    <definedName name="comment3f">#REF!</definedName>
    <definedName name="comment3i">#REF!</definedName>
    <definedName name="comment4d">#REF!</definedName>
    <definedName name="comment4f">#REF!</definedName>
    <definedName name="comment4i">#REF!</definedName>
    <definedName name="comment5d">#REF!</definedName>
    <definedName name="comment5f">#REF!</definedName>
    <definedName name="comment5i">#REF!</definedName>
    <definedName name="comment6d">#REF!</definedName>
    <definedName name="comment6f">#REF!</definedName>
    <definedName name="comment6i">#REF!</definedName>
    <definedName name="comment7d">#REF!</definedName>
    <definedName name="comment7f">#REF!</definedName>
    <definedName name="comment7i">#REF!</definedName>
    <definedName name="comment8d">#REF!</definedName>
    <definedName name="comment8f">#REF!</definedName>
    <definedName name="comment8i">#REF!</definedName>
    <definedName name="comment9d">#REF!</definedName>
    <definedName name="comment9f">#REF!</definedName>
    <definedName name="comment9i">#REF!</definedName>
    <definedName name="commentar1d">#REF!</definedName>
    <definedName name="fff" localSheetId="2">#REF!</definedName>
    <definedName name="fff">#REF!</definedName>
    <definedName name="measures10d">#REF!</definedName>
    <definedName name="measures10f">#REF!</definedName>
    <definedName name="measures10i">#REF!</definedName>
    <definedName name="measures11d">#REF!</definedName>
    <definedName name="measures11f">#REF!</definedName>
    <definedName name="measures11i">#REF!</definedName>
    <definedName name="measures12d">#REF!</definedName>
    <definedName name="measures12f">#REF!</definedName>
    <definedName name="measures12i">#REF!</definedName>
    <definedName name="measures1d">#REF!</definedName>
    <definedName name="measures1f">#REF!</definedName>
    <definedName name="measures1i">#REF!</definedName>
    <definedName name="measures2d">#REF!</definedName>
    <definedName name="measures2f">#REF!</definedName>
    <definedName name="measures2i">#REF!</definedName>
    <definedName name="measures3d">#REF!</definedName>
    <definedName name="measures3f">#REF!</definedName>
    <definedName name="measures3i">#REF!</definedName>
    <definedName name="measures4d">#REF!</definedName>
    <definedName name="measures4f">#REF!</definedName>
    <definedName name="measures4i">#REF!</definedName>
    <definedName name="measures5d">#REF!</definedName>
    <definedName name="measures5f">#REF!</definedName>
    <definedName name="measures5i">#REF!</definedName>
    <definedName name="measures6d">#REF!</definedName>
    <definedName name="measures6f">#REF!</definedName>
    <definedName name="measures6i">#REF!</definedName>
    <definedName name="measures7d">#REF!</definedName>
    <definedName name="measures7f">#REF!</definedName>
    <definedName name="measures7i">#REF!</definedName>
    <definedName name="measures8d">#REF!</definedName>
    <definedName name="measures8f">#REF!</definedName>
    <definedName name="measures8i">#REF!</definedName>
    <definedName name="measures9d">#REF!</definedName>
    <definedName name="measures9f">#REF!</definedName>
    <definedName name="measures9i">#REF!</definedName>
    <definedName name="source10d">#REF!</definedName>
    <definedName name="source10f">#REF!</definedName>
    <definedName name="source10i">#REF!</definedName>
    <definedName name="source11d">#REF!</definedName>
    <definedName name="source11f">#REF!</definedName>
    <definedName name="source11i">#REF!</definedName>
    <definedName name="source12d">#REF!</definedName>
    <definedName name="source12f">#REF!</definedName>
    <definedName name="source12i">#REF!</definedName>
    <definedName name="source1d">#REF!</definedName>
    <definedName name="source1f">#REF!</definedName>
    <definedName name="source1i">#REF!</definedName>
    <definedName name="source2d">#REF!</definedName>
    <definedName name="source2f">#REF!</definedName>
    <definedName name="source2i">#REF!</definedName>
    <definedName name="source3d">#REF!</definedName>
    <definedName name="source3f">#REF!</definedName>
    <definedName name="source3i">#REF!</definedName>
    <definedName name="source4d">#REF!</definedName>
    <definedName name="source4f">#REF!</definedName>
    <definedName name="source4i">#REF!</definedName>
    <definedName name="source5d">#REF!</definedName>
    <definedName name="source5f">#REF!</definedName>
    <definedName name="source5i">#REF!</definedName>
    <definedName name="source6d">#REF!</definedName>
    <definedName name="source6f">#REF!</definedName>
    <definedName name="source6i">#REF!</definedName>
    <definedName name="source7d">#REF!</definedName>
    <definedName name="source7f">#REF!</definedName>
    <definedName name="source7i">#REF!</definedName>
    <definedName name="source8d">#REF!</definedName>
    <definedName name="source8f">#REF!</definedName>
    <definedName name="source8i">#REF!</definedName>
    <definedName name="source9d">#REF!</definedName>
    <definedName name="source9f">#REF!</definedName>
    <definedName name="source9i">#REF!</definedName>
    <definedName name="ss" localSheetId="2">#REF!</definedName>
    <definedName name="ss">#REF!</definedName>
    <definedName name="subtitle10d">#REF!</definedName>
    <definedName name="subtitle10f">#REF!</definedName>
    <definedName name="subtitle10i">#REF!</definedName>
    <definedName name="subtitle11d">#REF!</definedName>
    <definedName name="subtitle11f">#REF!</definedName>
    <definedName name="subtitle11i">#REF!</definedName>
    <definedName name="subtitle12d">#REF!</definedName>
    <definedName name="subtitle12f">#REF!</definedName>
    <definedName name="subtitle12i">#REF!</definedName>
    <definedName name="subtitle1d">#REF!</definedName>
    <definedName name="subtitle1f">#REF!</definedName>
    <definedName name="subtitle1i">#REF!</definedName>
    <definedName name="subtitle2d">#REF!</definedName>
    <definedName name="subtitle2f">#REF!</definedName>
    <definedName name="subtitle2i">#REF!</definedName>
    <definedName name="subtitle3d">#REF!</definedName>
    <definedName name="subtitle3f">#REF!</definedName>
    <definedName name="subtitle3i">#REF!</definedName>
    <definedName name="subtitle4d">#REF!</definedName>
    <definedName name="subtitle4f">#REF!</definedName>
    <definedName name="subtitle4i">#REF!</definedName>
    <definedName name="subtitle5d">#REF!</definedName>
    <definedName name="subtitle5f">#REF!</definedName>
    <definedName name="subtitle5i">#REF!</definedName>
    <definedName name="subtitle6d">#REF!</definedName>
    <definedName name="subtitle6f">#REF!</definedName>
    <definedName name="subtitle6i">#REF!</definedName>
    <definedName name="subtitle7d">#REF!</definedName>
    <definedName name="subtitle7f">#REF!</definedName>
    <definedName name="subtitle7i">#REF!</definedName>
    <definedName name="subtitle8d">#REF!</definedName>
    <definedName name="subtitle8f">#REF!</definedName>
    <definedName name="subtitle8i">#REF!</definedName>
    <definedName name="subtitle9d">#REF!</definedName>
    <definedName name="subtitle9f">#REF!</definedName>
    <definedName name="subtitle9i">#REF!</definedName>
    <definedName name="title10d">#REF!</definedName>
    <definedName name="title10f">#REF!</definedName>
    <definedName name="title10i">#REF!</definedName>
    <definedName name="title11d">#REF!</definedName>
    <definedName name="title11f">#REF!</definedName>
    <definedName name="title11i">#REF!</definedName>
    <definedName name="title12d">#REF!</definedName>
    <definedName name="title12f">#REF!</definedName>
    <definedName name="title12i">#REF!</definedName>
    <definedName name="title1d">#REF!</definedName>
    <definedName name="title1f">#REF!</definedName>
    <definedName name="title1i">#REF!</definedName>
    <definedName name="title2d">#REF!</definedName>
    <definedName name="title2f">#REF!</definedName>
    <definedName name="title2i">#REF!</definedName>
    <definedName name="title3d">#REF!</definedName>
    <definedName name="title3f">#REF!</definedName>
    <definedName name="title3i">#REF!</definedName>
    <definedName name="title4d">#REF!</definedName>
    <definedName name="title4f">#REF!</definedName>
    <definedName name="title4i">#REF!</definedName>
    <definedName name="title5d">#REF!</definedName>
    <definedName name="title5f">#REF!</definedName>
    <definedName name="title5i">#REF!</definedName>
    <definedName name="title6d">#REF!</definedName>
    <definedName name="title6f">#REF!</definedName>
    <definedName name="title6i">#REF!</definedName>
    <definedName name="title7d">#REF!</definedName>
    <definedName name="title7f">#REF!</definedName>
    <definedName name="title7i">#REF!</definedName>
    <definedName name="title8d">#REF!</definedName>
    <definedName name="title8f">#REF!</definedName>
    <definedName name="title8i">#REF!</definedName>
    <definedName name="title9d">#REF!</definedName>
    <definedName name="title9f">#REF!</definedName>
    <definedName name="title9i">#REF!</definedName>
    <definedName name="valuename" localSheetId="1">#REF!</definedName>
    <definedName name="valuename" localSheetId="2">#REF!</definedName>
    <definedName name="valuename">#REF!</definedName>
    <definedName name="valuevalue" localSheetId="1">#REF!</definedName>
    <definedName name="valuevalue" localSheetId="2">#REF!</definedName>
    <definedName name="valuevalue">#REF!</definedName>
    <definedName name="Wert" localSheetId="1">#REF!</definedName>
    <definedName name="Wert" localSheetId="2">#REF!</definedName>
    <definedName name="Wert">#REF!</definedName>
    <definedName name="Werte" localSheetId="1">#REF!</definedName>
    <definedName name="Werte" localSheetId="2">#REF!</definedName>
    <definedName name="Werte">#REF!</definedName>
    <definedName name="years10d">#REF!</definedName>
    <definedName name="years10f">#REF!</definedName>
    <definedName name="years10i">#REF!</definedName>
    <definedName name="years11d">#REF!</definedName>
    <definedName name="years11f">#REF!</definedName>
    <definedName name="years11i">#REF!</definedName>
    <definedName name="years12d">#REF!</definedName>
    <definedName name="years12f">#REF!</definedName>
    <definedName name="years12i">#REF!</definedName>
    <definedName name="years1d">#REF!</definedName>
    <definedName name="years1f">#REF!</definedName>
    <definedName name="years1i">#REF!</definedName>
    <definedName name="years2d">#REF!</definedName>
    <definedName name="years2f">#REF!</definedName>
    <definedName name="years2i">#REF!</definedName>
    <definedName name="years3d">#REF!</definedName>
    <definedName name="years3f">#REF!</definedName>
    <definedName name="years3i">#REF!</definedName>
    <definedName name="years4d">#REF!</definedName>
    <definedName name="years4f">#REF!</definedName>
    <definedName name="years4i">#REF!</definedName>
    <definedName name="years5d">#REF!</definedName>
    <definedName name="years5f">#REF!</definedName>
    <definedName name="years5i">#REF!</definedName>
    <definedName name="years6d">#REF!</definedName>
    <definedName name="years6f">#REF!</definedName>
    <definedName name="years6i">#REF!</definedName>
    <definedName name="years7d">#REF!</definedName>
    <definedName name="years7f">#REF!</definedName>
    <definedName name="years7i">#REF!</definedName>
    <definedName name="years8d">#REF!</definedName>
    <definedName name="years8f">#REF!</definedName>
    <definedName name="years8i">#REF!</definedName>
    <definedName name="years9d">#REF!</definedName>
    <definedName name="years9f">#REF!</definedName>
    <definedName name="years9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5" i="1" l="1"/>
  <c r="L83" i="1" l="1"/>
  <c r="L84" i="1"/>
  <c r="L86" i="1"/>
  <c r="L87" i="1"/>
  <c r="L88" i="1"/>
  <c r="L89" i="1"/>
  <c r="L82" i="1"/>
  <c r="N83" i="1" l="1"/>
  <c r="S20" i="1"/>
  <c r="O89" i="1"/>
  <c r="O29" i="1"/>
  <c r="I28" i="1"/>
  <c r="I29" i="1" l="1"/>
  <c r="I26" i="1"/>
  <c r="F26" i="1"/>
  <c r="G26" i="1"/>
  <c r="H26" i="1"/>
  <c r="E26" i="1"/>
  <c r="O26" i="1"/>
  <c r="L26" i="1"/>
  <c r="M26" i="1"/>
  <c r="N26" i="1"/>
  <c r="K26" i="1"/>
  <c r="O18" i="4" l="1"/>
  <c r="P18" i="4"/>
  <c r="Q18" i="4"/>
  <c r="R18" i="4"/>
  <c r="S18" i="4"/>
  <c r="S20" i="4"/>
  <c r="S21" i="4"/>
  <c r="S24" i="4"/>
  <c r="S25" i="4"/>
  <c r="S28" i="4"/>
  <c r="S29" i="4"/>
  <c r="S30" i="4"/>
  <c r="S33" i="4"/>
  <c r="S34" i="4"/>
  <c r="S35" i="4"/>
  <c r="S36" i="4"/>
  <c r="S39" i="4"/>
  <c r="S40" i="4"/>
  <c r="S41" i="4"/>
  <c r="S42" i="4"/>
  <c r="O20" i="4"/>
  <c r="K83" i="1" l="1"/>
  <c r="K84" i="1"/>
  <c r="K85" i="1"/>
  <c r="K86" i="1"/>
  <c r="K87" i="1"/>
  <c r="K82" i="1"/>
  <c r="G82" i="1"/>
  <c r="F82" i="1"/>
  <c r="E82" i="1"/>
  <c r="I83" i="1"/>
  <c r="I84" i="1"/>
  <c r="I85" i="1"/>
  <c r="I86" i="1"/>
  <c r="I87" i="1"/>
  <c r="I82" i="1"/>
  <c r="J82" i="1"/>
  <c r="T27" i="1"/>
  <c r="T21" i="1"/>
  <c r="T22" i="1"/>
  <c r="T23" i="1"/>
  <c r="T24" i="1"/>
  <c r="T25" i="1"/>
  <c r="T20" i="1"/>
  <c r="G83" i="1" l="1"/>
  <c r="G84" i="1"/>
  <c r="G85" i="1"/>
  <c r="G86" i="1"/>
  <c r="G87" i="1"/>
  <c r="G89" i="1"/>
  <c r="E83" i="1"/>
  <c r="E84" i="1"/>
  <c r="E85" i="1"/>
  <c r="E86" i="1"/>
  <c r="E87" i="1"/>
  <c r="E89" i="1"/>
  <c r="N82" i="1"/>
  <c r="E88" i="1" l="1"/>
  <c r="T26" i="1"/>
  <c r="G88" i="1"/>
  <c r="F65" i="5"/>
  <c r="F53" i="5"/>
  <c r="F41" i="5"/>
  <c r="F29" i="5"/>
  <c r="F17" i="5"/>
  <c r="P20" i="4" l="1"/>
  <c r="Q20" i="4"/>
  <c r="R20" i="4"/>
  <c r="P21" i="4"/>
  <c r="Q21" i="4"/>
  <c r="R21" i="4"/>
  <c r="P24" i="4"/>
  <c r="Q24" i="4"/>
  <c r="R24" i="4"/>
  <c r="P25" i="4"/>
  <c r="Q25" i="4"/>
  <c r="R25" i="4"/>
  <c r="P28" i="4"/>
  <c r="Q28" i="4"/>
  <c r="R28" i="4"/>
  <c r="P29" i="4"/>
  <c r="Q29" i="4"/>
  <c r="R29" i="4"/>
  <c r="P30" i="4"/>
  <c r="Q30" i="4"/>
  <c r="R30" i="4"/>
  <c r="P33" i="4"/>
  <c r="Q33" i="4"/>
  <c r="R33" i="4"/>
  <c r="P34" i="4"/>
  <c r="Q34" i="4"/>
  <c r="R34" i="4"/>
  <c r="P35" i="4"/>
  <c r="Q35" i="4"/>
  <c r="R35" i="4"/>
  <c r="P36" i="4"/>
  <c r="Q36" i="4"/>
  <c r="R36" i="4"/>
  <c r="P39" i="4"/>
  <c r="Q39" i="4"/>
  <c r="R39" i="4"/>
  <c r="P40" i="4"/>
  <c r="Q40" i="4"/>
  <c r="R40" i="4"/>
  <c r="P41" i="4"/>
  <c r="Q41" i="4"/>
  <c r="R41" i="4"/>
  <c r="P42" i="4"/>
  <c r="Q42" i="4"/>
  <c r="R42" i="4"/>
  <c r="O21" i="4"/>
  <c r="O24" i="4"/>
  <c r="O25" i="4"/>
  <c r="O28" i="4"/>
  <c r="O29" i="4"/>
  <c r="O30" i="4"/>
  <c r="O33" i="4"/>
  <c r="O34" i="4"/>
  <c r="O35" i="4"/>
  <c r="O36" i="4"/>
  <c r="O39" i="4"/>
  <c r="O40" i="4"/>
  <c r="O41" i="4"/>
  <c r="O42" i="4"/>
  <c r="Q20" i="1" l="1"/>
  <c r="R20" i="1"/>
  <c r="Q21" i="1"/>
  <c r="R21" i="1"/>
  <c r="S21" i="1"/>
  <c r="Q22" i="1"/>
  <c r="R22" i="1"/>
  <c r="S22" i="1"/>
  <c r="N84" i="1" s="1"/>
  <c r="Q23" i="1"/>
  <c r="R23" i="1"/>
  <c r="S23" i="1"/>
  <c r="N85" i="1" s="1"/>
  <c r="Q24" i="1"/>
  <c r="R24" i="1"/>
  <c r="S24" i="1"/>
  <c r="N86" i="1" s="1"/>
  <c r="Q25" i="1"/>
  <c r="R25" i="1"/>
  <c r="S25" i="1"/>
  <c r="N87" i="1" s="1"/>
  <c r="P21" i="1"/>
  <c r="O83" i="1" s="1"/>
  <c r="P22" i="1"/>
  <c r="O84" i="1" s="1"/>
  <c r="P23" i="1"/>
  <c r="O85" i="1" s="1"/>
  <c r="P24" i="1"/>
  <c r="O86" i="1" s="1"/>
  <c r="P25" i="1"/>
  <c r="O87" i="1" s="1"/>
  <c r="P20" i="1"/>
  <c r="O82" i="1" s="1"/>
  <c r="J83" i="1" l="1"/>
  <c r="J84" i="1"/>
  <c r="J85" i="1"/>
  <c r="J86" i="1"/>
  <c r="J87" i="1"/>
  <c r="F83" i="1"/>
  <c r="F84" i="1"/>
  <c r="F85" i="1"/>
  <c r="F86" i="1"/>
  <c r="F87" i="1"/>
  <c r="F88" i="1"/>
  <c r="F89" i="1" l="1"/>
  <c r="P26" i="1" l="1"/>
  <c r="O88" i="1" s="1"/>
  <c r="R26" i="1"/>
  <c r="S26" i="1"/>
  <c r="N88" i="1" s="1"/>
  <c r="J88" i="1"/>
  <c r="I88" i="1"/>
  <c r="Q26" i="1"/>
  <c r="K88" i="1"/>
  <c r="Q27" i="1"/>
  <c r="K89" i="1"/>
  <c r="P27" i="1"/>
  <c r="S27" i="1"/>
  <c r="N89" i="1" s="1"/>
  <c r="R27" i="1"/>
  <c r="J89" i="1" l="1"/>
  <c r="I89" i="1"/>
</calcChain>
</file>

<file path=xl/sharedStrings.xml><?xml version="1.0" encoding="utf-8"?>
<sst xmlns="http://schemas.openxmlformats.org/spreadsheetml/2006/main" count="81" uniqueCount="79">
  <si>
    <r>
      <rPr>
        <b/>
        <sz val="11.5"/>
        <color theme="1"/>
        <rFont val="Roboto"/>
      </rPr>
      <t>Évolution des ventes et du chiffre d’affaires des principales catégories</t>
    </r>
  </si>
  <si>
    <r>
      <rPr>
        <b/>
        <sz val="11.5"/>
        <color rgb="FF3F3F3F"/>
        <rFont val="Roboto"/>
      </rPr>
      <t>Chiffre d’affaires</t>
    </r>
  </si>
  <si>
    <r>
      <rPr>
        <b/>
        <sz val="11.5"/>
        <color rgb="FF3F3F3F"/>
        <rFont val="Roboto"/>
      </rPr>
      <t>Ventes</t>
    </r>
  </si>
  <si>
    <r>
      <rPr>
        <b/>
        <sz val="11.5"/>
        <color rgb="FF3F3F3F"/>
        <rFont val="Roboto"/>
      </rPr>
      <t>en millions de CHF</t>
    </r>
  </si>
  <si>
    <r>
      <rPr>
        <b/>
        <sz val="11"/>
        <color rgb="FF3F3F3F"/>
        <rFont val="Roboto"/>
      </rPr>
      <t>en tonnes</t>
    </r>
  </si>
  <si>
    <r>
      <rPr>
        <b/>
        <sz val="11"/>
        <color rgb="FF3F3F3F"/>
        <rFont val="Roboto"/>
      </rPr>
      <t>CHF/kg</t>
    </r>
  </si>
  <si>
    <r>
      <rPr>
        <sz val="11"/>
        <color theme="1"/>
        <rFont val="Arial"/>
        <family val="2"/>
      </rPr>
      <t>Farine blanche</t>
    </r>
  </si>
  <si>
    <r>
      <rPr>
        <sz val="11"/>
        <color theme="1"/>
        <rFont val="Arial"/>
        <family val="2"/>
      </rPr>
      <t>Farine mi-blanche</t>
    </r>
  </si>
  <si>
    <r>
      <rPr>
        <sz val="11"/>
        <color theme="1"/>
        <rFont val="Arial"/>
        <family val="2"/>
      </rPr>
      <t>Farine bise</t>
    </r>
  </si>
  <si>
    <r>
      <rPr>
        <sz val="11"/>
        <color theme="1"/>
        <rFont val="Arial"/>
        <family val="2"/>
      </rPr>
      <t>Farine à tresse</t>
    </r>
  </si>
  <si>
    <r>
      <rPr>
        <sz val="11"/>
        <color theme="1"/>
        <rFont val="Arial"/>
        <family val="2"/>
      </rPr>
      <t>Farine d’épeautre</t>
    </r>
  </si>
  <si>
    <r>
      <rPr>
        <sz val="11"/>
        <color theme="1"/>
        <rFont val="Arial"/>
        <family val="2"/>
      </rPr>
      <t>Farine pour knöpfli</t>
    </r>
  </si>
  <si>
    <r>
      <rPr>
        <sz val="11"/>
        <color theme="1"/>
        <rFont val="Arial"/>
        <family val="2"/>
      </rPr>
      <t>Autres</t>
    </r>
  </si>
  <si>
    <r>
      <rPr>
        <b/>
        <sz val="11"/>
        <color theme="1"/>
        <rFont val="Arial"/>
        <family val="2"/>
      </rPr>
      <t>TOTAL</t>
    </r>
  </si>
  <si>
    <r>
      <rPr>
        <b/>
        <sz val="11.5"/>
        <color rgb="FF3F3F3F"/>
        <rFont val="Roboto"/>
      </rPr>
      <t>Évolution du chiffre d’affaires</t>
    </r>
  </si>
  <si>
    <r>
      <rPr>
        <b/>
        <sz val="11.5"/>
        <color rgb="FF3F3F3F"/>
        <rFont val="Roboto"/>
      </rPr>
      <t>Évolution des ventes</t>
    </r>
  </si>
  <si>
    <r>
      <rPr>
        <b/>
        <sz val="11.5"/>
        <color rgb="FF3F3F3F"/>
        <rFont val="Roboto"/>
      </rPr>
      <t xml:space="preserve">Évolution de la valeur de vente moyenne </t>
    </r>
  </si>
  <si>
    <r>
      <rPr>
        <b/>
        <sz val="11.5"/>
        <color rgb="FF3F3F3F"/>
        <rFont val="Roboto"/>
      </rPr>
      <t>en %</t>
    </r>
  </si>
  <si>
    <r>
      <rPr>
        <b/>
        <sz val="11.5"/>
        <color rgb="FF3F3F3F"/>
        <rFont val="Roboto"/>
      </rPr>
      <t>en %</t>
    </r>
  </si>
  <si>
    <r>
      <rPr>
        <b/>
        <sz val="11.5"/>
        <color rgb="FF3F3F3F"/>
        <rFont val="Roboto"/>
      </rPr>
      <t>en %</t>
    </r>
  </si>
  <si>
    <r>
      <rPr>
        <b/>
        <sz val="11.5"/>
        <color rgb="FF3F3F3F"/>
        <rFont val="Roboto"/>
      </rPr>
      <t>en %</t>
    </r>
  </si>
  <si>
    <r>
      <rPr>
        <b/>
        <sz val="11.5"/>
        <color rgb="FF3F3F3F"/>
        <rFont val="Roboto"/>
      </rPr>
      <t>en %</t>
    </r>
  </si>
  <si>
    <r>
      <rPr>
        <b/>
        <sz val="11.5"/>
        <color rgb="FF3F3F3F"/>
        <rFont val="Roboto"/>
      </rPr>
      <t>en %</t>
    </r>
  </si>
  <si>
    <r>
      <rPr>
        <b/>
        <sz val="11.5"/>
        <color rgb="FF3F3F3F"/>
        <rFont val="Roboto"/>
      </rPr>
      <t>en %</t>
    </r>
  </si>
  <si>
    <r>
      <rPr>
        <b/>
        <sz val="11.5"/>
        <color rgb="FF3F3F3F"/>
        <rFont val="Roboto"/>
      </rPr>
      <t>en %</t>
    </r>
  </si>
  <si>
    <r>
      <rPr>
        <b/>
        <sz val="11.5"/>
        <color rgb="FF3F3F3F"/>
        <rFont val="Roboto"/>
      </rPr>
      <t>∆22/21</t>
    </r>
  </si>
  <si>
    <r>
      <rPr>
        <b/>
        <sz val="11.5"/>
        <color rgb="FF3F3F3F"/>
        <rFont val="Roboto"/>
      </rPr>
      <t>∆21/20</t>
    </r>
  </si>
  <si>
    <r>
      <rPr>
        <b/>
        <sz val="11.5"/>
        <color rgb="FF3F3F3F"/>
        <rFont val="Roboto"/>
      </rPr>
      <t>∆22/18</t>
    </r>
  </si>
  <si>
    <r>
      <rPr>
        <b/>
        <sz val="11.5"/>
        <color rgb="FF3F3F3F"/>
        <rFont val="Roboto"/>
      </rPr>
      <t>∆22/21</t>
    </r>
  </si>
  <si>
    <r>
      <rPr>
        <b/>
        <sz val="11.5"/>
        <color rgb="FF3F3F3F"/>
        <rFont val="Roboto"/>
      </rPr>
      <t>∆21/20</t>
    </r>
  </si>
  <si>
    <r>
      <rPr>
        <b/>
        <sz val="11.5"/>
        <color rgb="FF3F3F3F"/>
        <rFont val="Roboto"/>
      </rPr>
      <t>∆22/18</t>
    </r>
  </si>
  <si>
    <r>
      <rPr>
        <b/>
        <sz val="11.5"/>
        <color rgb="FF3F3F3F"/>
        <rFont val="Roboto"/>
      </rPr>
      <t>∆22/19</t>
    </r>
  </si>
  <si>
    <r>
      <rPr>
        <b/>
        <sz val="11.5"/>
        <color rgb="FF3F3F3F"/>
        <rFont val="Roboto"/>
      </rPr>
      <t>∆22/21</t>
    </r>
  </si>
  <si>
    <r>
      <rPr>
        <b/>
        <sz val="11.5"/>
        <color rgb="FF3F3F3F"/>
        <rFont val="Roboto"/>
      </rPr>
      <t>∆22/18</t>
    </r>
  </si>
  <si>
    <r>
      <rPr>
        <sz val="11.5"/>
        <color rgb="FF3F3F3F"/>
        <rFont val="Roboto"/>
      </rPr>
      <t>Farine blanche</t>
    </r>
  </si>
  <si>
    <r>
      <rPr>
        <sz val="11.5"/>
        <color rgb="FF3F3F3F"/>
        <rFont val="Roboto"/>
      </rPr>
      <t>Farine mi-blanche</t>
    </r>
  </si>
  <si>
    <r>
      <rPr>
        <sz val="11.5"/>
        <color rgb="FF3F3F3F"/>
        <rFont val="Roboto"/>
      </rPr>
      <t>Farine bise</t>
    </r>
  </si>
  <si>
    <r>
      <rPr>
        <sz val="11.5"/>
        <color rgb="FF3F3F3F"/>
        <rFont val="Roboto"/>
      </rPr>
      <t>Farine à tresse</t>
    </r>
  </si>
  <si>
    <r>
      <rPr>
        <sz val="11.5"/>
        <color rgb="FF3F3F3F"/>
        <rFont val="Roboto"/>
      </rPr>
      <t>Farine d’épeautre</t>
    </r>
  </si>
  <si>
    <r>
      <rPr>
        <sz val="11.5"/>
        <color rgb="FF3F3F3F"/>
        <rFont val="Roboto"/>
      </rPr>
      <t>Farine pour knöpfli</t>
    </r>
  </si>
  <si>
    <r>
      <rPr>
        <sz val="11.5"/>
        <color rgb="FF3F3F3F"/>
        <rFont val="Roboto"/>
      </rPr>
      <t>Autres</t>
    </r>
  </si>
  <si>
    <r>
      <rPr>
        <b/>
        <sz val="11.5"/>
        <color rgb="FF3F3F3F"/>
        <rFont val="Roboto"/>
      </rPr>
      <t>TOTAL</t>
    </r>
  </si>
  <si>
    <r>
      <rPr>
        <b/>
        <sz val="11.5"/>
        <rFont val="Roboto"/>
      </rPr>
      <t xml:space="preserve">Demande et dépenses pour la farine par caractéristiques des ménages </t>
    </r>
  </si>
  <si>
    <r>
      <rPr>
        <b/>
        <sz val="11.5"/>
        <color rgb="FF3F3F3F"/>
        <rFont val="Roboto"/>
      </rPr>
      <t>en kg / en CHF</t>
    </r>
  </si>
  <si>
    <r>
      <rPr>
        <b/>
        <sz val="11.5"/>
        <color rgb="FF3F3F3F"/>
        <rFont val="Roboto"/>
      </rPr>
      <t>Quantité par ménage en kg</t>
    </r>
  </si>
  <si>
    <r>
      <rPr>
        <b/>
        <sz val="11.5"/>
        <color rgb="FF3F3F3F"/>
        <rFont val="Roboto"/>
      </rPr>
      <t>Dépenses par ménage en CHF</t>
    </r>
  </si>
  <si>
    <r>
      <rPr>
        <b/>
        <sz val="11.5"/>
        <color rgb="FF3F3F3F"/>
        <rFont val="Roboto"/>
      </rPr>
      <t>Prix moyen par ménage en CHF/kg</t>
    </r>
  </si>
  <si>
    <r>
      <rPr>
        <sz val="11.5"/>
        <color rgb="FF3F3F3F"/>
        <rFont val="Roboto"/>
      </rPr>
      <t>Région linguistique</t>
    </r>
  </si>
  <si>
    <r>
      <rPr>
        <sz val="11.5"/>
        <color rgb="FF3F3F3F"/>
        <rFont val="Roboto"/>
      </rPr>
      <t>TOTAL SUISSE</t>
    </r>
  </si>
  <si>
    <r>
      <rPr>
        <sz val="11.5"/>
        <color rgb="FF3F3F3F"/>
        <rFont val="Roboto"/>
      </rPr>
      <t>Suisse romande</t>
    </r>
  </si>
  <si>
    <r>
      <rPr>
        <sz val="11.5"/>
        <color rgb="FF3F3F3F"/>
        <rFont val="Roboto"/>
      </rPr>
      <t>Ville</t>
    </r>
  </si>
  <si>
    <r>
      <rPr>
        <sz val="11.5"/>
        <color rgb="FF3F3F3F"/>
        <rFont val="Roboto"/>
      </rPr>
      <t>Campagne</t>
    </r>
  </si>
  <si>
    <r>
      <rPr>
        <sz val="11.5"/>
        <color rgb="FF3F3F3F"/>
        <rFont val="Roboto"/>
      </rPr>
      <t>Revenu des ménages</t>
    </r>
  </si>
  <si>
    <r>
      <rPr>
        <sz val="11.5"/>
        <color rgb="FF3F3F3F"/>
        <rFont val="Roboto"/>
      </rPr>
      <t>jusqu’à 70 000 CHF</t>
    </r>
  </si>
  <si>
    <r>
      <rPr>
        <sz val="11.5"/>
        <color rgb="FF3F3F3F"/>
        <rFont val="Roboto"/>
      </rPr>
      <t>70 001 à 110 000 CHF</t>
    </r>
  </si>
  <si>
    <r>
      <rPr>
        <sz val="11.5"/>
        <color rgb="FF3F3F3F"/>
        <rFont val="Roboto"/>
      </rPr>
      <t>plus de 110 000 CHF</t>
    </r>
  </si>
  <si>
    <r>
      <rPr>
        <sz val="11.5"/>
        <color rgb="FF3F3F3F"/>
        <rFont val="Roboto"/>
      </rPr>
      <t>Nombre d’enfants dans le ménage</t>
    </r>
  </si>
  <si>
    <r>
      <rPr>
        <sz val="11.5"/>
        <color rgb="FF3F3F3F"/>
        <rFont val="Roboto"/>
      </rPr>
      <t>sans enfants</t>
    </r>
  </si>
  <si>
    <r>
      <rPr>
        <sz val="11.5"/>
        <color rgb="FF3F3F3F"/>
        <rFont val="Roboto"/>
      </rPr>
      <t>1 enfant</t>
    </r>
  </si>
  <si>
    <r>
      <rPr>
        <sz val="11.5"/>
        <color rgb="FF3F3F3F"/>
        <rFont val="Roboto"/>
      </rPr>
      <t>2 enfants</t>
    </r>
  </si>
  <si>
    <r>
      <rPr>
        <sz val="11.5"/>
        <color rgb="FF3F3F3F"/>
        <rFont val="Roboto"/>
      </rPr>
      <t>3+ enfants</t>
    </r>
  </si>
  <si>
    <r>
      <rPr>
        <sz val="11.5"/>
        <color rgb="FF3F3F3F"/>
        <rFont val="Roboto"/>
      </rPr>
      <t>Âge de la personne gérant le ménage</t>
    </r>
  </si>
  <si>
    <r>
      <rPr>
        <sz val="11.5"/>
        <color rgb="FF3F3F3F"/>
        <rFont val="Roboto"/>
      </rPr>
      <t>jusqu’à 34 ans</t>
    </r>
  </si>
  <si>
    <r>
      <rPr>
        <sz val="11.5"/>
        <color rgb="FF3F3F3F"/>
        <rFont val="Roboto"/>
      </rPr>
      <t>35 à 49 ans</t>
    </r>
  </si>
  <si>
    <r>
      <rPr>
        <sz val="11.5"/>
        <color rgb="FF3F3F3F"/>
        <rFont val="Roboto"/>
      </rPr>
      <t>50 à 64 ans</t>
    </r>
  </si>
  <si>
    <r>
      <rPr>
        <sz val="11.5"/>
        <color rgb="FF3F3F3F"/>
        <rFont val="Roboto"/>
      </rPr>
      <t>plus de 64 ans</t>
    </r>
  </si>
  <si>
    <t>Suisse alémanique</t>
  </si>
  <si>
    <t>Ventes de farine sur une semaine moyenne du mois Total</t>
  </si>
  <si>
    <t>Valeur unitaire mensuelle moyenne</t>
  </si>
  <si>
    <t>Valeur unitaire mensuelle moyenne an. préc.</t>
  </si>
  <si>
    <t>Valeur unitaire moyenne annuelle</t>
  </si>
  <si>
    <t xml:space="preserve">Valeur unitaire moyenne </t>
  </si>
  <si>
    <t>Zone</t>
  </si>
  <si>
    <t>Prix moyen mensuel de la farine Total</t>
  </si>
  <si>
    <t>en CHF</t>
  </si>
  <si>
    <t>Actuel</t>
  </si>
  <si>
    <t xml:space="preserve">Année </t>
  </si>
  <si>
    <t>Mois</t>
  </si>
  <si>
    <t>Farine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</si>
</sst>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\ ##0"/>
    <numFmt numFmtId="165" formatCode="0.0%"/>
    <numFmt numFmtId="166" formatCode="#\ ###\ ##0"/>
    <numFmt numFmtId="167" formatCode="#\ ###\ ##0.00"/>
    <numFmt numFmtId="168" formatCode="\+0.0\ %;\-0.0\ %;0.0\ %"/>
    <numFmt numFmtId="169" formatCode="#\ ###\ ###\ ###\ ###\ ##0,,"/>
    <numFmt numFmtId="170" formatCode="#\ ###\ ###\ ###\ ###\ ###\ ##0,"/>
    <numFmt numFmtId="171" formatCode="#\ ###\ ###\ ###\ ###\ ###\ ###\ ##0.0"/>
    <numFmt numFmtId="172" formatCode="#\ ###\ ###\ ###\ ###\ ###\ ##0.00"/>
    <numFmt numFmtId="173" formatCode="0.00000"/>
    <numFmt numFmtId="174" formatCode="#\ ###\ ###\ ###\ ###\ ###\ ##0"/>
    <numFmt numFmtId="175" formatCode="0.0"/>
  </numFmts>
  <fonts count="16" x14ac:knownFonts="1">
    <font>
      <sz val="11"/>
      <color theme="1"/>
      <name val="Arial"/>
      <family val="2"/>
    </font>
    <font>
      <b/>
      <sz val="11"/>
      <color rgb="FF3F3F3F"/>
      <name val="Roboto"/>
    </font>
    <font>
      <sz val="11.5"/>
      <color rgb="FF3F3F3F"/>
      <name val="Roboto"/>
    </font>
    <font>
      <b/>
      <sz val="11.5"/>
      <color theme="1"/>
      <name val="Roboto"/>
    </font>
    <font>
      <sz val="11"/>
      <color theme="1"/>
      <name val="Calibri"/>
      <family val="2"/>
      <scheme val="minor"/>
    </font>
    <font>
      <b/>
      <sz val="11.5"/>
      <name val="Roboto"/>
    </font>
    <font>
      <sz val="11.5"/>
      <color theme="1"/>
      <name val="Roboto"/>
    </font>
    <font>
      <b/>
      <sz val="11.5"/>
      <color rgb="FF3F3F3F"/>
      <name val="Roboto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.5"/>
      <color rgb="FFFF0000"/>
      <name val="Roboto"/>
    </font>
    <font>
      <sz val="11"/>
      <color theme="1"/>
      <name val="Roboto"/>
    </font>
    <font>
      <b/>
      <sz val="11"/>
      <color theme="1"/>
      <name val="Roboto"/>
    </font>
    <font>
      <sz val="11"/>
      <name val="Roboto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/>
    <xf numFmtId="0" fontId="8" fillId="0" borderId="0"/>
    <xf numFmtId="0" fontId="9" fillId="0" borderId="0"/>
    <xf numFmtId="0" fontId="9" fillId="0" borderId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left"/>
    </xf>
    <xf numFmtId="164" fontId="2" fillId="0" borderId="0" xfId="0" applyNumberFormat="1" applyFont="1"/>
    <xf numFmtId="0" fontId="3" fillId="0" borderId="0" xfId="0" applyFont="1"/>
    <xf numFmtId="0" fontId="5" fillId="4" borderId="0" xfId="1" applyFont="1" applyFill="1"/>
    <xf numFmtId="0" fontId="2" fillId="4" borderId="0" xfId="1" applyFont="1" applyFill="1"/>
    <xf numFmtId="0" fontId="6" fillId="4" borderId="0" xfId="1" applyFont="1" applyFill="1"/>
    <xf numFmtId="1" fontId="2" fillId="4" borderId="0" xfId="2" applyNumberFormat="1" applyFont="1" applyFill="1" applyBorder="1" applyAlignment="1">
      <alignment horizontal="right"/>
    </xf>
    <xf numFmtId="0" fontId="7" fillId="2" borderId="0" xfId="0" applyFont="1" applyFill="1"/>
    <xf numFmtId="0" fontId="7" fillId="3" borderId="0" xfId="1" applyFont="1" applyFill="1" applyAlignment="1">
      <alignment horizontal="left"/>
    </xf>
    <xf numFmtId="164" fontId="2" fillId="4" borderId="0" xfId="1" applyNumberFormat="1" applyFont="1" applyFill="1"/>
    <xf numFmtId="0" fontId="7" fillId="3" borderId="0" xfId="1" applyFont="1" applyFill="1"/>
    <xf numFmtId="0" fontId="10" fillId="0" borderId="0" xfId="0" applyFont="1"/>
    <xf numFmtId="0" fontId="1" fillId="3" borderId="0" xfId="0" applyFont="1" applyFill="1"/>
    <xf numFmtId="0" fontId="7" fillId="3" borderId="0" xfId="0" applyFont="1" applyFill="1" applyAlignment="1">
      <alignment horizontal="left"/>
    </xf>
    <xf numFmtId="0" fontId="7" fillId="3" borderId="0" xfId="0" applyFont="1" applyFill="1"/>
    <xf numFmtId="166" fontId="2" fillId="0" borderId="0" xfId="0" applyNumberFormat="1" applyFont="1"/>
    <xf numFmtId="166" fontId="7" fillId="0" borderId="0" xfId="0" applyNumberFormat="1" applyFont="1"/>
    <xf numFmtId="167" fontId="2" fillId="0" borderId="0" xfId="0" applyNumberFormat="1" applyFont="1"/>
    <xf numFmtId="164" fontId="7" fillId="3" borderId="0" xfId="0" applyNumberFormat="1" applyFont="1" applyFill="1" applyAlignment="1">
      <alignment horizontal="left"/>
    </xf>
    <xf numFmtId="164" fontId="7" fillId="3" borderId="0" xfId="0" applyNumberFormat="1" applyFont="1" applyFill="1"/>
    <xf numFmtId="168" fontId="2" fillId="0" borderId="0" xfId="0" applyNumberFormat="1" applyFont="1"/>
    <xf numFmtId="0" fontId="0" fillId="0" borderId="0" xfId="0" applyFill="1"/>
    <xf numFmtId="169" fontId="7" fillId="3" borderId="0" xfId="0" applyNumberFormat="1" applyFont="1" applyFill="1"/>
    <xf numFmtId="170" fontId="2" fillId="0" borderId="0" xfId="0" applyNumberFormat="1" applyFont="1"/>
    <xf numFmtId="170" fontId="7" fillId="0" borderId="0" xfId="0" applyNumberFormat="1" applyFont="1"/>
    <xf numFmtId="167" fontId="7" fillId="0" borderId="0" xfId="0" applyNumberFormat="1" applyFont="1"/>
    <xf numFmtId="171" fontId="2" fillId="0" borderId="0" xfId="0" applyNumberFormat="1" applyFont="1"/>
    <xf numFmtId="1" fontId="12" fillId="4" borderId="0" xfId="2" applyNumberFormat="1" applyFont="1" applyFill="1" applyBorder="1" applyAlignment="1">
      <alignment horizontal="right"/>
    </xf>
    <xf numFmtId="0" fontId="11" fillId="0" borderId="0" xfId="0" applyFont="1"/>
    <xf numFmtId="1" fontId="12" fillId="4" borderId="0" xfId="1" applyNumberFormat="1" applyFont="1" applyFill="1"/>
    <xf numFmtId="172" fontId="2" fillId="4" borderId="0" xfId="1" applyNumberFormat="1" applyFont="1" applyFill="1"/>
    <xf numFmtId="172" fontId="2" fillId="0" borderId="0" xfId="0" applyNumberFormat="1" applyFont="1"/>
    <xf numFmtId="173" fontId="0" fillId="0" borderId="0" xfId="0" applyNumberFormat="1"/>
    <xf numFmtId="164" fontId="7" fillId="0" borderId="0" xfId="0" applyNumberFormat="1" applyFont="1"/>
    <xf numFmtId="168" fontId="7" fillId="0" borderId="0" xfId="0" applyNumberFormat="1" applyFont="1"/>
    <xf numFmtId="0" fontId="0" fillId="5" borderId="0" xfId="0" applyFill="1"/>
    <xf numFmtId="164" fontId="2" fillId="5" borderId="0" xfId="0" applyNumberFormat="1" applyFont="1" applyFill="1"/>
    <xf numFmtId="0" fontId="7" fillId="2" borderId="0" xfId="1" applyFont="1" applyFill="1"/>
    <xf numFmtId="0" fontId="7" fillId="2" borderId="0" xfId="4" applyFont="1" applyFill="1"/>
    <xf numFmtId="174" fontId="0" fillId="0" borderId="0" xfId="0" applyNumberFormat="1"/>
    <xf numFmtId="9" fontId="0" fillId="0" borderId="0" xfId="6" applyFont="1"/>
    <xf numFmtId="0" fontId="0" fillId="0" borderId="0" xfId="0" quotePrefix="1"/>
    <xf numFmtId="175" fontId="10" fillId="0" borderId="0" xfId="0" applyNumberFormat="1" applyFont="1"/>
    <xf numFmtId="0" fontId="7" fillId="5" borderId="0" xfId="1" applyFont="1" applyFill="1" applyAlignment="1">
      <alignment horizontal="left"/>
    </xf>
    <xf numFmtId="0" fontId="7" fillId="5" borderId="0" xfId="1" applyFont="1" applyFill="1"/>
    <xf numFmtId="0" fontId="13" fillId="0" borderId="0" xfId="1" applyFont="1"/>
    <xf numFmtId="0" fontId="14" fillId="6" borderId="0" xfId="1" applyFont="1" applyFill="1"/>
    <xf numFmtId="2" fontId="13" fillId="0" borderId="0" xfId="1" applyNumberFormat="1" applyFont="1"/>
    <xf numFmtId="2" fontId="15" fillId="0" borderId="0" xfId="1" applyNumberFormat="1" applyFont="1"/>
    <xf numFmtId="165" fontId="13" fillId="0" borderId="0" xfId="5" applyNumberFormat="1" applyFont="1"/>
    <xf numFmtId="0" fontId="14" fillId="5" borderId="0" xfId="1" applyFont="1" applyFill="1"/>
    <xf numFmtId="0" fontId="13" fillId="5" borderId="0" xfId="1" applyFont="1" applyFill="1"/>
    <xf numFmtId="0" fontId="14" fillId="0" borderId="0" xfId="1" applyFont="1"/>
    <xf numFmtId="1" fontId="13" fillId="0" borderId="0" xfId="1" applyNumberFormat="1" applyFont="1"/>
    <xf numFmtId="1" fontId="15" fillId="0" borderId="0" xfId="1" applyNumberFormat="1" applyFont="1"/>
    <xf numFmtId="0" fontId="2" fillId="0" borderId="0" xfId="1" applyFont="1" applyFill="1"/>
  </cellXfs>
  <cellStyles count="7">
    <cellStyle name="Prozent" xfId="6" builtinId="5"/>
    <cellStyle name="Prozent 2" xfId="5" xr:uid="{BF692597-B709-49A6-B3EF-1CCE7FAB2F6B}"/>
    <cellStyle name="Standard" xfId="0" builtinId="0"/>
    <cellStyle name="Standard 3" xfId="1" xr:uid="{00000000-0005-0000-0000-000002000000}"/>
    <cellStyle name="Standard 3 2" xfId="3" xr:uid="{00000000-0005-0000-0000-000003000000}"/>
    <cellStyle name="Standard 7" xfId="4" xr:uid="{D0AF9F88-F7EB-4505-BB5B-DACD74E4BB73}"/>
    <cellStyle name="Standard_Volumes" xfId="2" xr:uid="{00000000-0005-0000-0000-000004000000}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10/relationships/person" Target="persons/person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54976683739777"/>
          <c:y val="0.12437511008570243"/>
          <c:w val="0.72809086751435637"/>
          <c:h val="0.87039050883923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'Ventes et chiffre d’affaires 20'!$K$19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#\ ###\ ###\ ###\ ###\ ###\ 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star_td="http://www.star-group.net/schemas/transit/filters/textdata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'Ventes et chiffre d’affaires 20'!$A$20:$D$26</c:f>
              <c:strCache>
                <c:ptCount val="7"/>
                <c:pt idx="0">
                  <c:v>Farine blanche</c:v>
                </c:pt>
                <c:pt idx="1">
                  <c:v>Farine mi-blanche</c:v>
                </c:pt>
                <c:pt idx="2">
                  <c:v>Farine bise</c:v>
                </c:pt>
                <c:pt idx="3">
                  <c:v>Farine à tresse</c:v>
                </c:pt>
                <c:pt idx="4">
                  <c:v>Farine d’épeautre</c:v>
                </c:pt>
                <c:pt idx="5">
                  <c:v>Farine pour knöpfli</c:v>
                </c:pt>
                <c:pt idx="6">
                  <c:v>Autres</c:v>
                </c:pt>
              </c:strCache>
            </c:strRef>
          </c:cat>
          <c:val>
            <c:numRef>
              <c:f>'Ventes et chiffre d’affaires 20'!$K$20:$K$26</c:f>
              <c:numCache>
                <c:formatCode>#\ ###\ ###\ ###\ ###\ ###\ ##0,</c:formatCode>
                <c:ptCount val="7"/>
                <c:pt idx="0">
                  <c:v>19274011.800000001</c:v>
                </c:pt>
                <c:pt idx="1">
                  <c:v>1040980.8</c:v>
                </c:pt>
                <c:pt idx="2">
                  <c:v>915584.7</c:v>
                </c:pt>
                <c:pt idx="3">
                  <c:v>2887381.9</c:v>
                </c:pt>
                <c:pt idx="4">
                  <c:v>1361056.7</c:v>
                </c:pt>
                <c:pt idx="5">
                  <c:v>475485.2</c:v>
                </c:pt>
                <c:pt idx="6">
                  <c:v>1853602.6000000015</c:v>
                </c:pt>
              </c:numCache>
            </c:numRef>
          </c:val>
          <c:extLst xmlns:star_td="http://www.star-group.net/schemas/transit/filters/textdata">
            <c:ext xmlns:c16="http://schemas.microsoft.com/office/drawing/2014/chart" uri="{C3380CC4-5D6E-409C-BE32-E72D297353CC}">
              <c16:uniqueId val="{00000000-1783-43CA-831B-0BA058F85FC4}"/>
            </c:ext>
          </c:extLst>
        </c:ser>
        <c:ser>
          <c:idx val="1"/>
          <c:order val="1"/>
          <c:tx>
            <c:strRef>
              <c:f>'Ventes et chiffre d’affaires 20'!$L$19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\ ###\ ###\ ###\ ###\ ###\ 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star_td="http://www.star-group.net/schemas/transit/filters/textdata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'Ventes et chiffre d’affaires 20'!$A$20:$D$26</c:f>
              <c:strCache>
                <c:ptCount val="7"/>
                <c:pt idx="0">
                  <c:v>Farine blanche</c:v>
                </c:pt>
                <c:pt idx="1">
                  <c:v>Farine mi-blanche</c:v>
                </c:pt>
                <c:pt idx="2">
                  <c:v>Farine bise</c:v>
                </c:pt>
                <c:pt idx="3">
                  <c:v>Farine à tresse</c:v>
                </c:pt>
                <c:pt idx="4">
                  <c:v>Farine d’épeautre</c:v>
                </c:pt>
                <c:pt idx="5">
                  <c:v>Farine pour knöpfli</c:v>
                </c:pt>
                <c:pt idx="6">
                  <c:v>Autres</c:v>
                </c:pt>
              </c:strCache>
            </c:strRef>
          </c:cat>
          <c:val>
            <c:numRef>
              <c:f>'Ventes et chiffre d’affaires 20'!$L$20:$L$26</c:f>
              <c:numCache>
                <c:formatCode>#\ ###\ ###\ ###\ ###\ ###\ ##0,</c:formatCode>
                <c:ptCount val="7"/>
                <c:pt idx="0">
                  <c:v>19406597.199999999</c:v>
                </c:pt>
                <c:pt idx="1">
                  <c:v>1054654.1000000001</c:v>
                </c:pt>
                <c:pt idx="2">
                  <c:v>979730</c:v>
                </c:pt>
                <c:pt idx="3">
                  <c:v>2984540</c:v>
                </c:pt>
                <c:pt idx="4">
                  <c:v>1601262.9</c:v>
                </c:pt>
                <c:pt idx="5">
                  <c:v>508011.6</c:v>
                </c:pt>
                <c:pt idx="6">
                  <c:v>1977336.8999999985</c:v>
                </c:pt>
              </c:numCache>
            </c:numRef>
          </c:val>
          <c:extLst xmlns:star_td="http://www.star-group.net/schemas/transit/filters/textdata">
            <c:ext xmlns:c16="http://schemas.microsoft.com/office/drawing/2014/chart" uri="{C3380CC4-5D6E-409C-BE32-E72D297353CC}">
              <c16:uniqueId val="{00000001-1783-43CA-831B-0BA058F85FC4}"/>
            </c:ext>
          </c:extLst>
        </c:ser>
        <c:ser>
          <c:idx val="2"/>
          <c:order val="2"/>
          <c:tx>
            <c:strRef>
              <c:f>'Ventes et chiffre d’affaires 20'!$M$19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\ ###\ ###\ ###\ ###\ ###\ 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star_td="http://www.star-group.net/schemas/transit/filters/textdata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'Ventes et chiffre d’affaires 20'!$A$20:$D$26</c:f>
              <c:strCache>
                <c:ptCount val="7"/>
                <c:pt idx="0">
                  <c:v>Farine blanche</c:v>
                </c:pt>
                <c:pt idx="1">
                  <c:v>Farine mi-blanche</c:v>
                </c:pt>
                <c:pt idx="2">
                  <c:v>Farine bise</c:v>
                </c:pt>
                <c:pt idx="3">
                  <c:v>Farine à tresse</c:v>
                </c:pt>
                <c:pt idx="4">
                  <c:v>Farine d’épeautre</c:v>
                </c:pt>
                <c:pt idx="5">
                  <c:v>Farine pour knöpfli</c:v>
                </c:pt>
                <c:pt idx="6">
                  <c:v>Autres</c:v>
                </c:pt>
              </c:strCache>
            </c:strRef>
          </c:cat>
          <c:val>
            <c:numRef>
              <c:f>'Ventes et chiffre d’affaires 20'!$M$20:$M$26</c:f>
              <c:numCache>
                <c:formatCode>#\ ###\ ###\ ###\ ###\ ###\ ##0,</c:formatCode>
                <c:ptCount val="7"/>
                <c:pt idx="0">
                  <c:v>27491659.300000001</c:v>
                </c:pt>
                <c:pt idx="1">
                  <c:v>1811726.8</c:v>
                </c:pt>
                <c:pt idx="2">
                  <c:v>1795722.2</c:v>
                </c:pt>
                <c:pt idx="3">
                  <c:v>4544757.4000000004</c:v>
                </c:pt>
                <c:pt idx="4">
                  <c:v>2655047.7999999998</c:v>
                </c:pt>
                <c:pt idx="5">
                  <c:v>638317.1</c:v>
                </c:pt>
                <c:pt idx="6">
                  <c:v>3567127.3000000045</c:v>
                </c:pt>
              </c:numCache>
            </c:numRef>
          </c:val>
          <c:extLst xmlns:star_td="http://www.star-group.net/schemas/transit/filters/textdata">
            <c:ext xmlns:c16="http://schemas.microsoft.com/office/drawing/2014/chart" uri="{C3380CC4-5D6E-409C-BE32-E72D297353CC}">
              <c16:uniqueId val="{00000002-1783-43CA-831B-0BA058F85FC4}"/>
            </c:ext>
          </c:extLst>
        </c:ser>
        <c:ser>
          <c:idx val="4"/>
          <c:order val="3"/>
          <c:tx>
            <c:strRef>
              <c:f>'Ventes et chiffre d’affaires 20'!$N$19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\ ###\ ###\ ###\ ###\ ###\ 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star_td="http://www.star-group.net/schemas/transit/filters/textdata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'Ventes et chiffre d’affaires 20'!$A$20:$D$26</c:f>
              <c:strCache>
                <c:ptCount val="7"/>
                <c:pt idx="0">
                  <c:v>Farine blanche</c:v>
                </c:pt>
                <c:pt idx="1">
                  <c:v>Farine mi-blanche</c:v>
                </c:pt>
                <c:pt idx="2">
                  <c:v>Farine bise</c:v>
                </c:pt>
                <c:pt idx="3">
                  <c:v>Farine à tresse</c:v>
                </c:pt>
                <c:pt idx="4">
                  <c:v>Farine d’épeautre</c:v>
                </c:pt>
                <c:pt idx="5">
                  <c:v>Farine pour knöpfli</c:v>
                </c:pt>
                <c:pt idx="6">
                  <c:v>Autres</c:v>
                </c:pt>
              </c:strCache>
            </c:strRef>
          </c:cat>
          <c:val>
            <c:numRef>
              <c:f>'Ventes et chiffre d’affaires 20'!$N$20:$N$26</c:f>
              <c:numCache>
                <c:formatCode>#\ ###\ ###\ ###\ ###\ ###\ ##0,</c:formatCode>
                <c:ptCount val="7"/>
                <c:pt idx="0">
                  <c:v>23354619.399999999</c:v>
                </c:pt>
                <c:pt idx="1">
                  <c:v>1486408.6</c:v>
                </c:pt>
                <c:pt idx="2">
                  <c:v>1333738.2</c:v>
                </c:pt>
                <c:pt idx="3">
                  <c:v>3706195.6</c:v>
                </c:pt>
                <c:pt idx="4">
                  <c:v>2217648.5</c:v>
                </c:pt>
                <c:pt idx="5">
                  <c:v>570948.69999999995</c:v>
                </c:pt>
                <c:pt idx="6">
                  <c:v>3248210.799999997</c:v>
                </c:pt>
              </c:numCache>
            </c:numRef>
          </c:val>
          <c:extLst xmlns:star_td="http://www.star-group.net/schemas/transit/filters/textdata">
            <c:ext xmlns:c16="http://schemas.microsoft.com/office/drawing/2014/chart" uri="{C3380CC4-5D6E-409C-BE32-E72D297353CC}">
              <c16:uniqueId val="{00000003-1783-43CA-831B-0BA058F85FC4}"/>
            </c:ext>
          </c:extLst>
        </c:ser>
        <c:ser>
          <c:idx val="3"/>
          <c:order val="4"/>
          <c:tx>
            <c:strRef>
              <c:f>'Ventes et chiffre d’affaires 20'!$O$19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\ ###\ ###\ ###\ ###\ ###\ ##0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star_td="http://www.star-group.net/schemas/transit/filters/textdata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'Ventes et chiffre d’affaires 20'!$A$20:$D$26</c:f>
              <c:strCache>
                <c:ptCount val="7"/>
                <c:pt idx="0">
                  <c:v>Farine blanche</c:v>
                </c:pt>
                <c:pt idx="1">
                  <c:v>Farine mi-blanche</c:v>
                </c:pt>
                <c:pt idx="2">
                  <c:v>Farine bise</c:v>
                </c:pt>
                <c:pt idx="3">
                  <c:v>Farine à tresse</c:v>
                </c:pt>
                <c:pt idx="4">
                  <c:v>Farine d’épeautre</c:v>
                </c:pt>
                <c:pt idx="5">
                  <c:v>Farine pour knöpfli</c:v>
                </c:pt>
                <c:pt idx="6">
                  <c:v>Autres</c:v>
                </c:pt>
              </c:strCache>
            </c:strRef>
          </c:cat>
          <c:val>
            <c:numRef>
              <c:f>'Ventes et chiffre d’affaires 20'!$O$20:$O$26</c:f>
              <c:numCache>
                <c:formatCode>#\ ###\ ###\ ###\ ###\ ###\ ##0,</c:formatCode>
                <c:ptCount val="7"/>
                <c:pt idx="0">
                  <c:v>22374019.600000001</c:v>
                </c:pt>
                <c:pt idx="1">
                  <c:v>1248621.2</c:v>
                </c:pt>
                <c:pt idx="2">
                  <c:v>965236</c:v>
                </c:pt>
                <c:pt idx="3">
                  <c:v>2897190.5</c:v>
                </c:pt>
                <c:pt idx="4">
                  <c:v>1747547.7</c:v>
                </c:pt>
                <c:pt idx="5">
                  <c:v>519406.2</c:v>
                </c:pt>
                <c:pt idx="6">
                  <c:v>2534252</c:v>
                </c:pt>
              </c:numCache>
            </c:numRef>
          </c:val>
          <c:extLst xmlns:star_td="http://www.star-group.net/schemas/transit/filters/textdata">
            <c:ext xmlns:c16="http://schemas.microsoft.com/office/drawing/2014/chart" uri="{C3380CC4-5D6E-409C-BE32-E72D297353CC}">
              <c16:uniqueId val="{00000004-1783-43CA-831B-0BA058F85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35222584"/>
        <c:axId val="435222912"/>
      </c:barChart>
      <c:catAx>
        <c:axId val="435222584"/>
        <c:scaling>
          <c:orientation val="maxMin"/>
        </c:scaling>
        <c:delete val="0"/>
        <c:axPos val="l"/>
        <c:numFmt formatCode="#\ ###\ ###\ ###\ ###\ ###\ ###\ 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"/>
                <a:ea typeface="Roboto"/>
                <a:cs typeface="Roboto"/>
              </a:defRPr>
            </a:pPr>
            <a:endParaRPr lang="de-DE"/>
          </a:p>
        </c:txPr>
        <c:crossAx val="435222912"/>
        <c:crosses val="autoZero"/>
        <c:auto val="1"/>
        <c:lblAlgn val="ctr"/>
        <c:lblOffset val="100"/>
        <c:noMultiLvlLbl val="0"/>
      </c:catAx>
      <c:valAx>
        <c:axId val="435222912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lumMod val="15000"/>
                      <a:lumOff val="85000"/>
                    </a:sysClr>
                  </a:solidFill>
                  <a:round/>
                </a14:hiddenLine>
              </a:ext>
            </a:extLst>
          </c:spPr>
        </c:majorGridlines>
        <c:numFmt formatCode="#\ ###\ ###\ ###\ ###\ ###\ ##0," sourceLinked="1"/>
        <c:majorTickMark val="none"/>
        <c:minorTickMark val="none"/>
        <c:tickLblPos val="nextTo"/>
        <c:crossAx val="43522258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30392744942281374"/>
          <c:y val="1.5405143134400777E-2"/>
          <c:w val="0.58876557602629764"/>
          <c:h val="5.02686965126235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oboto"/>
              <a:ea typeface="Roboto"/>
              <a:cs typeface="Roboto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576327534979914E-2"/>
          <c:y val="0.2860270420362156"/>
          <c:w val="0.91608666771377334"/>
          <c:h val="0.55829961556806307"/>
        </c:manualLayout>
      </c:layout>
      <c:lineChart>
        <c:grouping val="standard"/>
        <c:varyColors val="0"/>
        <c:ser>
          <c:idx val="1"/>
          <c:order val="0"/>
          <c:tx>
            <c:strRef>
              <c:f>'Évol. mens. des prix Fa'!$D$16</c:f>
              <c:strCache>
                <c:ptCount val="1"/>
                <c:pt idx="0">
                  <c:v>Valeur unitaire mensuelle moyenne</c:v>
                </c:pt>
              </c:strCache>
            </c:strRef>
          </c:tx>
          <c:spPr>
            <a:ln>
              <a:solidFill>
                <a:srgbClr val="FDCC95"/>
              </a:solidFill>
            </a:ln>
          </c:spPr>
          <c:marker>
            <c:symbol val="none"/>
          </c:marker>
          <c:cat>
            <c:multiLvlStrRef>
              <c:f>'Évol. mens. des prix Fa'!$B$17:$C$76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'Évol. mens. des prix Fa'!$D$17:$D$76</c:f>
              <c:numCache>
                <c:formatCode>0.00</c:formatCode>
                <c:ptCount val="60"/>
                <c:pt idx="0">
                  <c:v>1.8121452927165416</c:v>
                </c:pt>
                <c:pt idx="1">
                  <c:v>1.7966776729065501</c:v>
                </c:pt>
                <c:pt idx="2">
                  <c:v>1.7853878928145739</c:v>
                </c:pt>
                <c:pt idx="3">
                  <c:v>1.8323269378101406</c:v>
                </c:pt>
                <c:pt idx="4">
                  <c:v>1.794383541831768</c:v>
                </c:pt>
                <c:pt idx="5">
                  <c:v>1.7817428357609142</c:v>
                </c:pt>
                <c:pt idx="6">
                  <c:v>1.8526114235827322</c:v>
                </c:pt>
                <c:pt idx="7">
                  <c:v>1.8043929407678139</c:v>
                </c:pt>
                <c:pt idx="8">
                  <c:v>1.8700328947921061</c:v>
                </c:pt>
                <c:pt idx="9">
                  <c:v>1.789166750123427</c:v>
                </c:pt>
                <c:pt idx="10">
                  <c:v>1.8009228164470876</c:v>
                </c:pt>
                <c:pt idx="11">
                  <c:v>1.9070293053926517</c:v>
                </c:pt>
                <c:pt idx="12">
                  <c:v>1.9338469903498112</c:v>
                </c:pt>
                <c:pt idx="13">
                  <c:v>1.8880577678065975</c:v>
                </c:pt>
                <c:pt idx="14">
                  <c:v>1.8879269278661819</c:v>
                </c:pt>
                <c:pt idx="15">
                  <c:v>1.917068047555474</c:v>
                </c:pt>
                <c:pt idx="16">
                  <c:v>1.8701418110176025</c:v>
                </c:pt>
                <c:pt idx="17">
                  <c:v>1.8540718634135582</c:v>
                </c:pt>
                <c:pt idx="18">
                  <c:v>1.8436636531502522</c:v>
                </c:pt>
                <c:pt idx="19">
                  <c:v>1.739088944162932</c:v>
                </c:pt>
                <c:pt idx="20">
                  <c:v>1.9499822433481433</c:v>
                </c:pt>
                <c:pt idx="21">
                  <c:v>1.6808327496090572</c:v>
                </c:pt>
                <c:pt idx="22">
                  <c:v>1.8535886785945641</c:v>
                </c:pt>
                <c:pt idx="23">
                  <c:v>1.8857547099438343</c:v>
                </c:pt>
                <c:pt idx="24">
                  <c:v>1.8190254074495149</c:v>
                </c:pt>
                <c:pt idx="25">
                  <c:v>1.8473233538730827</c:v>
                </c:pt>
                <c:pt idx="26">
                  <c:v>1.847834280969529</c:v>
                </c:pt>
                <c:pt idx="27">
                  <c:v>2.0753121383991657</c:v>
                </c:pt>
                <c:pt idx="28">
                  <c:v>2.0312929662128152</c:v>
                </c:pt>
                <c:pt idx="29">
                  <c:v>2.0001301641095997</c:v>
                </c:pt>
                <c:pt idx="30">
                  <c:v>1.8789148464972292</c:v>
                </c:pt>
                <c:pt idx="31">
                  <c:v>1.9049861543438575</c:v>
                </c:pt>
                <c:pt idx="32">
                  <c:v>1.9016940134083671</c:v>
                </c:pt>
                <c:pt idx="33">
                  <c:v>1.7911545064243848</c:v>
                </c:pt>
                <c:pt idx="34">
                  <c:v>1.8547710005176987</c:v>
                </c:pt>
                <c:pt idx="35">
                  <c:v>1.9263970392714009</c:v>
                </c:pt>
                <c:pt idx="36">
                  <c:v>1.83925975342873</c:v>
                </c:pt>
                <c:pt idx="37">
                  <c:v>1.945472247098224</c:v>
                </c:pt>
                <c:pt idx="38">
                  <c:v>1.8524713063119176</c:v>
                </c:pt>
                <c:pt idx="39">
                  <c:v>1.9071417493919265</c:v>
                </c:pt>
                <c:pt idx="40">
                  <c:v>1.9103070637665502</c:v>
                </c:pt>
                <c:pt idx="41">
                  <c:v>1.9083374141474552</c:v>
                </c:pt>
                <c:pt idx="42">
                  <c:v>1.9312992939027074</c:v>
                </c:pt>
                <c:pt idx="43">
                  <c:v>1.8135243723530021</c:v>
                </c:pt>
                <c:pt idx="44">
                  <c:v>1.8956542217467547</c:v>
                </c:pt>
                <c:pt idx="45">
                  <c:v>1.70890365969369</c:v>
                </c:pt>
                <c:pt idx="46">
                  <c:v>1.8916603706260822</c:v>
                </c:pt>
                <c:pt idx="47">
                  <c:v>1.8541257357975365</c:v>
                </c:pt>
                <c:pt idx="48">
                  <c:v>1.840305809477359</c:v>
                </c:pt>
                <c:pt idx="49">
                  <c:v>1.9475593758627368</c:v>
                </c:pt>
                <c:pt idx="50">
                  <c:v>1.7325376483856998</c:v>
                </c:pt>
                <c:pt idx="51">
                  <c:v>1.8715155396584324</c:v>
                </c:pt>
                <c:pt idx="52">
                  <c:v>1.8390877385621072</c:v>
                </c:pt>
                <c:pt idx="53">
                  <c:v>1.8218114614061509</c:v>
                </c:pt>
                <c:pt idx="54">
                  <c:v>1.8729971896176871</c:v>
                </c:pt>
                <c:pt idx="55">
                  <c:v>1.9258227244574018</c:v>
                </c:pt>
                <c:pt idx="56">
                  <c:v>1.8116317219859785</c:v>
                </c:pt>
                <c:pt idx="57">
                  <c:v>1.7761142050381127</c:v>
                </c:pt>
                <c:pt idx="58">
                  <c:v>1.7541427719725411</c:v>
                </c:pt>
                <c:pt idx="59">
                  <c:v>1.8233207481579912</c:v>
                </c:pt>
              </c:numCache>
            </c:numRef>
          </c:val>
          <c:smooth val="0"/>
          <c:extLst xmlns:star_td="http://www.star-group.net/schemas/transit/filters/textdata">
            <c:ext xmlns:c16="http://schemas.microsoft.com/office/drawing/2014/chart" uri="{C3380CC4-5D6E-409C-BE32-E72D297353CC}">
              <c16:uniqueId val="{00000000-EC25-43A8-BC7F-35D9FC52CE63}"/>
            </c:ext>
          </c:extLst>
        </c:ser>
        <c:ser>
          <c:idx val="2"/>
          <c:order val="1"/>
          <c:tx>
            <c:strRef>
              <c:f>'Évol. mens. des prix Fa'!$E$16</c:f>
              <c:strCache>
                <c:ptCount val="1"/>
                <c:pt idx="0">
                  <c:v>Valeur unitaire mensuelle moyenne an. préc.</c:v>
                </c:pt>
              </c:strCache>
            </c:strRef>
          </c:tx>
          <c:spPr>
            <a:ln>
              <a:solidFill>
                <a:srgbClr val="F79C50"/>
              </a:solidFill>
            </a:ln>
          </c:spPr>
          <c:marker>
            <c:symbol val="none"/>
          </c:marker>
          <c:cat>
            <c:multiLvlStrRef>
              <c:f>'Évol. mens. des prix Fa'!$B$17:$C$76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'Évol. mens. des prix Fa'!$E$17:$E$76</c:f>
              <c:numCache>
                <c:formatCode>0.00</c:formatCode>
                <c:ptCount val="60"/>
                <c:pt idx="12">
                  <c:v>1.8121452927165416</c:v>
                </c:pt>
                <c:pt idx="13">
                  <c:v>1.7966776729065501</c:v>
                </c:pt>
                <c:pt idx="14">
                  <c:v>1.7853878928145739</c:v>
                </c:pt>
                <c:pt idx="15">
                  <c:v>1.8323269378101406</c:v>
                </c:pt>
                <c:pt idx="16">
                  <c:v>1.794383541831768</c:v>
                </c:pt>
                <c:pt idx="17">
                  <c:v>1.7817428357609142</c:v>
                </c:pt>
                <c:pt idx="18">
                  <c:v>1.8526114235827322</c:v>
                </c:pt>
                <c:pt idx="19">
                  <c:v>1.8043929407678139</c:v>
                </c:pt>
                <c:pt idx="20">
                  <c:v>1.8700328947921061</c:v>
                </c:pt>
                <c:pt idx="21">
                  <c:v>1.789166750123427</c:v>
                </c:pt>
                <c:pt idx="22">
                  <c:v>1.8009228164470876</c:v>
                </c:pt>
                <c:pt idx="23">
                  <c:v>1.9070293053926517</c:v>
                </c:pt>
                <c:pt idx="24">
                  <c:v>1.9338469903498112</c:v>
                </c:pt>
                <c:pt idx="25">
                  <c:v>1.8880577678065975</c:v>
                </c:pt>
                <c:pt idx="26">
                  <c:v>1.8879269278661819</c:v>
                </c:pt>
                <c:pt idx="27">
                  <c:v>1.917068047555474</c:v>
                </c:pt>
                <c:pt idx="28">
                  <c:v>1.8701418110176025</c:v>
                </c:pt>
                <c:pt idx="29">
                  <c:v>1.8540718634135582</c:v>
                </c:pt>
                <c:pt idx="30">
                  <c:v>1.8436636531502522</c:v>
                </c:pt>
                <c:pt idx="31">
                  <c:v>1.739088944162932</c:v>
                </c:pt>
                <c:pt idx="32">
                  <c:v>1.9499822433481433</c:v>
                </c:pt>
                <c:pt idx="33">
                  <c:v>1.6808327496090572</c:v>
                </c:pt>
                <c:pt idx="34">
                  <c:v>1.8535886785945641</c:v>
                </c:pt>
                <c:pt idx="35">
                  <c:v>1.8857547099438343</c:v>
                </c:pt>
                <c:pt idx="36">
                  <c:v>1.8190254074495149</c:v>
                </c:pt>
                <c:pt idx="37">
                  <c:v>1.8473233538730827</c:v>
                </c:pt>
                <c:pt idx="38">
                  <c:v>1.847834280969529</c:v>
                </c:pt>
                <c:pt idx="39">
                  <c:v>2.0753121383991657</c:v>
                </c:pt>
                <c:pt idx="40">
                  <c:v>2.0312929662128152</c:v>
                </c:pt>
                <c:pt idx="41">
                  <c:v>2.0001301641095997</c:v>
                </c:pt>
                <c:pt idx="42">
                  <c:v>1.8789148464972292</c:v>
                </c:pt>
                <c:pt idx="43">
                  <c:v>1.9049861543438575</c:v>
                </c:pt>
                <c:pt idx="44">
                  <c:v>1.9016940134083671</c:v>
                </c:pt>
                <c:pt idx="45">
                  <c:v>1.7911545064243848</c:v>
                </c:pt>
                <c:pt idx="46">
                  <c:v>1.8547710005176987</c:v>
                </c:pt>
                <c:pt idx="47">
                  <c:v>1.9263970392714009</c:v>
                </c:pt>
                <c:pt idx="48">
                  <c:v>1.83925975342873</c:v>
                </c:pt>
                <c:pt idx="49">
                  <c:v>1.945472247098224</c:v>
                </c:pt>
                <c:pt idx="50">
                  <c:v>1.8524713063119176</c:v>
                </c:pt>
                <c:pt idx="51">
                  <c:v>1.9071417493919265</c:v>
                </c:pt>
                <c:pt idx="52">
                  <c:v>1.9103070637665502</c:v>
                </c:pt>
                <c:pt idx="53">
                  <c:v>1.9083374141474552</c:v>
                </c:pt>
                <c:pt idx="54">
                  <c:v>1.9312992939027074</c:v>
                </c:pt>
                <c:pt idx="55">
                  <c:v>1.8135243723530021</c:v>
                </c:pt>
                <c:pt idx="56">
                  <c:v>1.8956542217467547</c:v>
                </c:pt>
                <c:pt idx="57">
                  <c:v>1.70890365969369</c:v>
                </c:pt>
                <c:pt idx="58">
                  <c:v>1.8916603706260822</c:v>
                </c:pt>
                <c:pt idx="59">
                  <c:v>1.8541257357975365</c:v>
                </c:pt>
              </c:numCache>
            </c:numRef>
          </c:val>
          <c:smooth val="0"/>
          <c:extLst xmlns:star_td="http://www.star-group.net/schemas/transit/filters/textdata">
            <c:ext xmlns:c16="http://schemas.microsoft.com/office/drawing/2014/chart" uri="{C3380CC4-5D6E-409C-BE32-E72D297353CC}">
              <c16:uniqueId val="{00000001-EC25-43A8-BC7F-35D9FC52CE63}"/>
            </c:ext>
          </c:extLst>
        </c:ser>
        <c:ser>
          <c:idx val="0"/>
          <c:order val="2"/>
          <c:tx>
            <c:strRef>
              <c:f>'Évol. mens. des prix Fa'!$F$16</c:f>
              <c:strCache>
                <c:ptCount val="1"/>
                <c:pt idx="0">
                  <c:v>Valeur unitaire moyenne annuelle</c:v>
                </c:pt>
              </c:strCache>
            </c:strRef>
          </c:tx>
          <c:spPr>
            <a:ln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multiLvlStrRef>
              <c:f>'Évol. mens. des prix Fa'!$B$17:$C$76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'Évol. mens. des prix Fa'!$F$17:$F$76</c:f>
              <c:numCache>
                <c:formatCode>0.00</c:formatCode>
                <c:ptCount val="60"/>
                <c:pt idx="0">
                  <c:v>1.8189016920788592</c:v>
                </c:pt>
                <c:pt idx="1">
                  <c:v>1.8189016920788592</c:v>
                </c:pt>
                <c:pt idx="2">
                  <c:v>1.8189016920788592</c:v>
                </c:pt>
                <c:pt idx="3">
                  <c:v>1.8189016920788592</c:v>
                </c:pt>
                <c:pt idx="4">
                  <c:v>1.8189016920788592</c:v>
                </c:pt>
                <c:pt idx="5">
                  <c:v>1.8189016920788592</c:v>
                </c:pt>
                <c:pt idx="6">
                  <c:v>1.8189016920788592</c:v>
                </c:pt>
                <c:pt idx="7">
                  <c:v>1.8189016920788592</c:v>
                </c:pt>
                <c:pt idx="8">
                  <c:v>1.8189016920788592</c:v>
                </c:pt>
                <c:pt idx="9">
                  <c:v>1.8189016920788592</c:v>
                </c:pt>
                <c:pt idx="10">
                  <c:v>1.8189016920788592</c:v>
                </c:pt>
                <c:pt idx="11">
                  <c:v>1.8189016920788592</c:v>
                </c:pt>
                <c:pt idx="12">
                  <c:v>1.8586686989015009</c:v>
                </c:pt>
                <c:pt idx="13">
                  <c:v>1.8586686989015009</c:v>
                </c:pt>
                <c:pt idx="14">
                  <c:v>1.8586686989015009</c:v>
                </c:pt>
                <c:pt idx="15">
                  <c:v>1.8586686989015009</c:v>
                </c:pt>
                <c:pt idx="16">
                  <c:v>1.8586686989015009</c:v>
                </c:pt>
                <c:pt idx="17">
                  <c:v>1.8586686989015009</c:v>
                </c:pt>
                <c:pt idx="18">
                  <c:v>1.8586686989015009</c:v>
                </c:pt>
                <c:pt idx="19">
                  <c:v>1.8586686989015009</c:v>
                </c:pt>
                <c:pt idx="20">
                  <c:v>1.8586686989015009</c:v>
                </c:pt>
                <c:pt idx="21">
                  <c:v>1.8586686989015009</c:v>
                </c:pt>
                <c:pt idx="22">
                  <c:v>1.8586686989015009</c:v>
                </c:pt>
                <c:pt idx="23">
                  <c:v>1.8586686989015009</c:v>
                </c:pt>
                <c:pt idx="24">
                  <c:v>1.9065696559563869</c:v>
                </c:pt>
                <c:pt idx="25">
                  <c:v>1.9065696559563869</c:v>
                </c:pt>
                <c:pt idx="26">
                  <c:v>1.9065696559563869</c:v>
                </c:pt>
                <c:pt idx="27">
                  <c:v>1.9065696559563869</c:v>
                </c:pt>
                <c:pt idx="28">
                  <c:v>1.9065696559563869</c:v>
                </c:pt>
                <c:pt idx="29">
                  <c:v>1.9065696559563869</c:v>
                </c:pt>
                <c:pt idx="30">
                  <c:v>1.9065696559563869</c:v>
                </c:pt>
                <c:pt idx="31">
                  <c:v>1.9065696559563869</c:v>
                </c:pt>
                <c:pt idx="32">
                  <c:v>1.9065696559563869</c:v>
                </c:pt>
                <c:pt idx="33">
                  <c:v>1.9065696559563869</c:v>
                </c:pt>
                <c:pt idx="34">
                  <c:v>1.9065696559563869</c:v>
                </c:pt>
                <c:pt idx="35">
                  <c:v>1.9065696559563869</c:v>
                </c:pt>
                <c:pt idx="36">
                  <c:v>1.8715130990220477</c:v>
                </c:pt>
                <c:pt idx="37">
                  <c:v>1.8715130990220477</c:v>
                </c:pt>
                <c:pt idx="38">
                  <c:v>1.8715130990220477</c:v>
                </c:pt>
                <c:pt idx="39">
                  <c:v>1.8715130990220477</c:v>
                </c:pt>
                <c:pt idx="40">
                  <c:v>1.8715130990220477</c:v>
                </c:pt>
                <c:pt idx="41">
                  <c:v>1.8715130990220477</c:v>
                </c:pt>
                <c:pt idx="42">
                  <c:v>1.8715130990220477</c:v>
                </c:pt>
                <c:pt idx="43">
                  <c:v>1.8715130990220477</c:v>
                </c:pt>
                <c:pt idx="44">
                  <c:v>1.8715130990220477</c:v>
                </c:pt>
                <c:pt idx="45">
                  <c:v>1.8715130990220477</c:v>
                </c:pt>
                <c:pt idx="46">
                  <c:v>1.8715130990220477</c:v>
                </c:pt>
                <c:pt idx="47">
                  <c:v>1.8715130990220477</c:v>
                </c:pt>
                <c:pt idx="48">
                  <c:v>1.8347372445485164</c:v>
                </c:pt>
                <c:pt idx="49">
                  <c:v>1.8347372445485164</c:v>
                </c:pt>
                <c:pt idx="50">
                  <c:v>1.8347372445485164</c:v>
                </c:pt>
                <c:pt idx="51">
                  <c:v>1.8347372445485164</c:v>
                </c:pt>
                <c:pt idx="52">
                  <c:v>1.8347372445485164</c:v>
                </c:pt>
                <c:pt idx="53">
                  <c:v>1.8347372445485164</c:v>
                </c:pt>
                <c:pt idx="54">
                  <c:v>1.8347372445485164</c:v>
                </c:pt>
                <c:pt idx="55">
                  <c:v>1.8347372445485164</c:v>
                </c:pt>
                <c:pt idx="56">
                  <c:v>1.8347372445485164</c:v>
                </c:pt>
                <c:pt idx="57">
                  <c:v>1.8347372445485164</c:v>
                </c:pt>
                <c:pt idx="58">
                  <c:v>1.8347372445485164</c:v>
                </c:pt>
                <c:pt idx="59">
                  <c:v>1.8347372445485164</c:v>
                </c:pt>
              </c:numCache>
            </c:numRef>
          </c:val>
          <c:smooth val="0"/>
          <c:extLst xmlns:star_td="http://www.star-group.net/schemas/transit/filters/textdata">
            <c:ext xmlns:c16="http://schemas.microsoft.com/office/drawing/2014/chart" uri="{C3380CC4-5D6E-409C-BE32-E72D297353CC}">
              <c16:uniqueId val="{00000002-EC25-43A8-BC7F-35D9FC52C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dropLines>
        <c:smooth val="0"/>
        <c:axId val="1030737584"/>
        <c:axId val="1030734304"/>
      </c:lineChart>
      <c:catAx>
        <c:axId val="103073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900"/>
            </a:pPr>
            <a:endParaRPr lang="de-DE"/>
          </a:p>
        </c:txPr>
        <c:crossAx val="1030734304"/>
        <c:crossesAt val="0"/>
        <c:auto val="1"/>
        <c:lblAlgn val="ctr"/>
        <c:lblOffset val="100"/>
        <c:tickLblSkip val="1"/>
        <c:noMultiLvlLbl val="0"/>
      </c:catAx>
      <c:valAx>
        <c:axId val="1030734304"/>
        <c:scaling>
          <c:orientation val="minMax"/>
          <c:min val="1.5"/>
        </c:scaling>
        <c:delete val="0"/>
        <c:axPos val="l"/>
        <c:numFmt formatCode="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030737584"/>
        <c:crosses val="autoZero"/>
        <c:crossBetween val="between"/>
      </c:valAx>
      <c:spPr>
        <a:solidFill>
          <a:sysClr val="window" lastClr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6.0155510780098488E-2"/>
          <c:y val="0.23552088774044158"/>
          <c:w val="0.60027678800852347"/>
          <c:h val="0.15924523505145757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de-DE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5090200300123968E-2"/>
          <c:y val="0.2860270420362156"/>
          <c:w val="0.99983981772385255"/>
          <c:h val="0.558299615568063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'Évol. mens. des ventes SE '!$D$16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DCC95"/>
            </a:solidFill>
            <a:ln>
              <a:solidFill>
                <a:srgbClr val="FDCC95"/>
              </a:solidFill>
            </a:ln>
          </c:spPr>
          <c:invertIfNegative val="0"/>
          <c:cat>
            <c:numRef>
              <c:f>'Évol. mens. des ventes SE '!$C$17:$C$28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'Évol. mens. des ventes SE '!$D$17:$D$28</c:f>
              <c:numCache>
                <c:formatCode>0</c:formatCode>
                <c:ptCount val="12"/>
                <c:pt idx="0">
                  <c:v>507.23602500000004</c:v>
                </c:pt>
                <c:pt idx="1">
                  <c:v>545.58444999999995</c:v>
                </c:pt>
                <c:pt idx="2">
                  <c:v>733.87122499999998</c:v>
                </c:pt>
                <c:pt idx="3">
                  <c:v>438.79782499999999</c:v>
                </c:pt>
                <c:pt idx="4">
                  <c:v>471.55430000000001</c:v>
                </c:pt>
                <c:pt idx="5">
                  <c:v>548.92780000000005</c:v>
                </c:pt>
                <c:pt idx="6">
                  <c:v>346.44034999999997</c:v>
                </c:pt>
                <c:pt idx="7">
                  <c:v>473.28659999999996</c:v>
                </c:pt>
                <c:pt idx="8">
                  <c:v>595.23099999999999</c:v>
                </c:pt>
                <c:pt idx="9">
                  <c:v>668.26022499999999</c:v>
                </c:pt>
                <c:pt idx="10">
                  <c:v>722.70060000000001</c:v>
                </c:pt>
                <c:pt idx="11">
                  <c:v>900.13552500000003</c:v>
                </c:pt>
              </c:numCache>
            </c:numRef>
          </c:val>
          <c:extLst xmlns:star_td="http://www.star-group.net/schemas/transit/filters/textdata">
            <c:ext xmlns:c16="http://schemas.microsoft.com/office/drawing/2014/chart" uri="{C3380CC4-5D6E-409C-BE32-E72D297353CC}">
              <c16:uniqueId val="{00000000-DF06-4347-BAE1-85E72B49417C}"/>
            </c:ext>
          </c:extLst>
        </c:ser>
        <c:ser>
          <c:idx val="2"/>
          <c:order val="1"/>
          <c:tx>
            <c:strRef>
              <c:f>'Évol. mens. des ventes SE '!$E$16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9B067"/>
            </a:solidFill>
            <a:ln>
              <a:solidFill>
                <a:srgbClr val="F9B067"/>
              </a:solidFill>
            </a:ln>
          </c:spPr>
          <c:invertIfNegative val="0"/>
          <c:cat>
            <c:numRef>
              <c:f>'Évol. mens. des ventes SE '!$C$17:$C$28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'Évol. mens. des ventes SE '!$E$17:$E$28</c:f>
              <c:numCache>
                <c:formatCode>0</c:formatCode>
                <c:ptCount val="12"/>
                <c:pt idx="0">
                  <c:v>546.55147499999998</c:v>
                </c:pt>
                <c:pt idx="1">
                  <c:v>537.79435000000001</c:v>
                </c:pt>
                <c:pt idx="2">
                  <c:v>667.499325</c:v>
                </c:pt>
                <c:pt idx="3">
                  <c:v>543.72709999999995</c:v>
                </c:pt>
                <c:pt idx="4">
                  <c:v>532.71072500000002</c:v>
                </c:pt>
                <c:pt idx="5">
                  <c:v>525.39182499999993</c:v>
                </c:pt>
                <c:pt idx="6">
                  <c:v>382.89432500000004</c:v>
                </c:pt>
                <c:pt idx="7">
                  <c:v>525.60334999999998</c:v>
                </c:pt>
                <c:pt idx="8">
                  <c:v>584.358475</c:v>
                </c:pt>
                <c:pt idx="9">
                  <c:v>680.75805000000003</c:v>
                </c:pt>
                <c:pt idx="10">
                  <c:v>687.48355000000004</c:v>
                </c:pt>
                <c:pt idx="11">
                  <c:v>913.260625</c:v>
                </c:pt>
              </c:numCache>
            </c:numRef>
          </c:val>
          <c:extLst xmlns:star_td="http://www.star-group.net/schemas/transit/filters/textdata">
            <c:ext xmlns:c16="http://schemas.microsoft.com/office/drawing/2014/chart" uri="{C3380CC4-5D6E-409C-BE32-E72D297353CC}">
              <c16:uniqueId val="{00000001-DF06-4347-BAE1-85E72B49417C}"/>
            </c:ext>
          </c:extLst>
        </c:ser>
        <c:ser>
          <c:idx val="0"/>
          <c:order val="2"/>
          <c:tx>
            <c:strRef>
              <c:f>'Évol. mens. des ventes SE '!$F$16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E814D"/>
            </a:solidFill>
            <a:ln>
              <a:solidFill>
                <a:srgbClr val="CE814D"/>
              </a:solidFill>
            </a:ln>
          </c:spPr>
          <c:invertIfNegative val="0"/>
          <c:cat>
            <c:numRef>
              <c:f>'Évol. mens. des ventes SE '!$C$17:$C$28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'Évol. mens. des ventes SE '!$F$17:$F$28</c:f>
              <c:numCache>
                <c:formatCode>0</c:formatCode>
                <c:ptCount val="12"/>
                <c:pt idx="0">
                  <c:v>579.07327499999997</c:v>
                </c:pt>
                <c:pt idx="1">
                  <c:v>748.15502500000002</c:v>
                </c:pt>
                <c:pt idx="2">
                  <c:v>1948.466625</c:v>
                </c:pt>
                <c:pt idx="3">
                  <c:v>961.026025</c:v>
                </c:pt>
                <c:pt idx="4">
                  <c:v>806.86582499999997</c:v>
                </c:pt>
                <c:pt idx="5">
                  <c:v>763.4593000000001</c:v>
                </c:pt>
                <c:pt idx="6">
                  <c:v>506.21317499999998</c:v>
                </c:pt>
                <c:pt idx="7">
                  <c:v>561.6563000000001</c:v>
                </c:pt>
                <c:pt idx="8">
                  <c:v>720.74400000000003</c:v>
                </c:pt>
                <c:pt idx="9">
                  <c:v>889.88872500000002</c:v>
                </c:pt>
                <c:pt idx="10">
                  <c:v>889.07897500000001</c:v>
                </c:pt>
                <c:pt idx="11">
                  <c:v>1251.462225</c:v>
                </c:pt>
              </c:numCache>
            </c:numRef>
          </c:val>
          <c:extLst xmlns:star_td="http://www.star-group.net/schemas/transit/filters/textdata">
            <c:ext xmlns:c16="http://schemas.microsoft.com/office/drawing/2014/chart" uri="{C3380CC4-5D6E-409C-BE32-E72D297353CC}">
              <c16:uniqueId val="{00000002-DF06-4347-BAE1-85E72B49417C}"/>
            </c:ext>
          </c:extLst>
        </c:ser>
        <c:ser>
          <c:idx val="3"/>
          <c:order val="3"/>
          <c:tx>
            <c:strRef>
              <c:f>'Évol. mens. des ventes SE '!$G$16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F6B32"/>
            </a:solidFill>
            <a:ln>
              <a:solidFill>
                <a:srgbClr val="BF6B32"/>
              </a:solidFill>
            </a:ln>
          </c:spPr>
          <c:invertIfNegative val="0"/>
          <c:cat>
            <c:numRef>
              <c:f>'Évol. mens. des ventes SE '!$C$17:$C$28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'Évol. mens. des ventes SE '!$G$17:$G$28</c:f>
              <c:numCache>
                <c:formatCode>0</c:formatCode>
                <c:ptCount val="12"/>
                <c:pt idx="0">
                  <c:v>934.75205000000005</c:v>
                </c:pt>
                <c:pt idx="1">
                  <c:v>795.91992500000003</c:v>
                </c:pt>
                <c:pt idx="2">
                  <c:v>1075.151525</c:v>
                </c:pt>
                <c:pt idx="3">
                  <c:v>710.73867500000006</c:v>
                </c:pt>
                <c:pt idx="4">
                  <c:v>697.54322500000001</c:v>
                </c:pt>
                <c:pt idx="5">
                  <c:v>617.16647499999999</c:v>
                </c:pt>
                <c:pt idx="6">
                  <c:v>429.99740000000003</c:v>
                </c:pt>
                <c:pt idx="7">
                  <c:v>526.6166750000001</c:v>
                </c:pt>
                <c:pt idx="8">
                  <c:v>643.20355000000006</c:v>
                </c:pt>
                <c:pt idx="9">
                  <c:v>718.20355000000006</c:v>
                </c:pt>
                <c:pt idx="10">
                  <c:v>760.33235000000002</c:v>
                </c:pt>
                <c:pt idx="11">
                  <c:v>1069.8170500000001</c:v>
                </c:pt>
              </c:numCache>
            </c:numRef>
          </c:val>
          <c:extLst xmlns:star_td="http://www.star-group.net/schemas/transit/filters/textdata">
            <c:ext xmlns:c16="http://schemas.microsoft.com/office/drawing/2014/chart" uri="{C3380CC4-5D6E-409C-BE32-E72D297353CC}">
              <c16:uniqueId val="{00000003-DF06-4347-BAE1-85E72B49417C}"/>
            </c:ext>
          </c:extLst>
        </c:ser>
        <c:ser>
          <c:idx val="4"/>
          <c:order val="4"/>
          <c:tx>
            <c:strRef>
              <c:f>'Évol. mens. des ventes SE '!$H$16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39598"/>
            </a:solidFill>
            <a:ln>
              <a:solidFill>
                <a:srgbClr val="939598"/>
              </a:solidFill>
            </a:ln>
          </c:spPr>
          <c:invertIfNegative val="0"/>
          <c:cat>
            <c:numRef>
              <c:f>'Évol. mens. des ventes SE '!$C$17:$C$28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'Évol. mens. des ventes SE '!$H$17:$H$28</c:f>
              <c:numCache>
                <c:formatCode>0</c:formatCode>
                <c:ptCount val="12"/>
                <c:pt idx="0">
                  <c:v>656.35637499999996</c:v>
                </c:pt>
                <c:pt idx="1">
                  <c:v>606.53644999999995</c:v>
                </c:pt>
                <c:pt idx="2">
                  <c:v>1164.6548500000001</c:v>
                </c:pt>
                <c:pt idx="3">
                  <c:v>654.24137499999995</c:v>
                </c:pt>
                <c:pt idx="4">
                  <c:v>502.16745000000003</c:v>
                </c:pt>
                <c:pt idx="5">
                  <c:v>604.12962500000003</c:v>
                </c:pt>
                <c:pt idx="6">
                  <c:v>382.88385</c:v>
                </c:pt>
                <c:pt idx="7">
                  <c:v>443.59474999999998</c:v>
                </c:pt>
                <c:pt idx="8">
                  <c:v>736.71680000000003</c:v>
                </c:pt>
                <c:pt idx="9">
                  <c:v>614.90982499999996</c:v>
                </c:pt>
                <c:pt idx="10">
                  <c:v>733.06894999999997</c:v>
                </c:pt>
                <c:pt idx="11">
                  <c:v>972.30799999999999</c:v>
                </c:pt>
              </c:numCache>
            </c:numRef>
          </c:val>
          <c:extLst xmlns:star_td="http://www.star-group.net/schemas/transit/filters/textdata">
            <c:ext xmlns:c16="http://schemas.microsoft.com/office/drawing/2014/chart" uri="{C3380CC4-5D6E-409C-BE32-E72D297353CC}">
              <c16:uniqueId val="{00000004-DF06-4347-BAE1-85E72B494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737584"/>
        <c:axId val="1030734304"/>
      </c:barChart>
      <c:catAx>
        <c:axId val="103073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900"/>
            </a:pPr>
            <a:endParaRPr lang="de-DE"/>
          </a:p>
        </c:txPr>
        <c:crossAx val="1030734304"/>
        <c:crossesAt val="0"/>
        <c:auto val="1"/>
        <c:lblAlgn val="ctr"/>
        <c:lblOffset val="100"/>
        <c:noMultiLvlLbl val="0"/>
      </c:catAx>
      <c:valAx>
        <c:axId val="1030734304"/>
        <c:scaling>
          <c:orientation val="minMax"/>
          <c:max val="2000"/>
          <c:min val="300"/>
        </c:scaling>
        <c:delete val="0"/>
        <c:axPos val="l"/>
        <c:numFmt formatCode="0" sourceLinked="1"/>
        <c:majorTickMark val="none"/>
        <c:minorTickMark val="none"/>
        <c:tickLblPos val="nextTo"/>
        <c:spPr>
          <a:ln>
            <a:noFill/>
          </a:ln>
        </c:spPr>
        <c:crossAx val="1030737584"/>
        <c:crosses val="autoZero"/>
        <c:crossBetween val="between"/>
      </c:valAx>
      <c:spPr>
        <a:solidFill>
          <a:sysClr val="window" lastClr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1.9427101739506027E-3"/>
          <c:y val="0.20955332460290549"/>
          <c:w val="0.45413541707569272"/>
          <c:h val="5.281979351995239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de-DE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50">
          <a:solidFill>
            <a:srgbClr val="3F3F3F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file:///M:\Org\BLW_1140_MARKTB\030_Fachbereich\030.10%20Handb&#252;cher\Publikationen\CD-Vorlagen%20Publikationen\Logos\Bundeslogo\Bundeslogo.png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file:///M:\Org\BLW_1140_MARKTB\030_Fachbereich\030.10%20Handb&#252;cher\Publikationen\CD-Vorlagen%20Publikationen\Logos\Bundeslogo\Bundeslogo.png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file:///M:\Org\BLW_1140_MARKTB\030_Fachbereich\030.10%20Handb&#252;cher\Publikationen\CD-Vorlagen%20Publikationen\Logos\Bundeslogo\Bundeslogo.png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file:///M:\Org\BLW_1140_MARKTB\030_Fachbereich\030.10%20Handb&#252;cher\Publikationen\CD-Vorlagen%20Publikationen\Logos\Bundeslogo\Bundes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5</xdr:col>
      <xdr:colOff>296082</xdr:colOff>
      <xdr:row>4</xdr:row>
      <xdr:rowOff>123937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38100"/>
          <a:ext cx="5782482" cy="800212"/>
        </a:xfrm>
        <a:prstGeom prst="rect">
          <a:avLst/>
        </a:prstGeom>
      </xdr:spPr>
    </xdr:pic>
    <xdr:clientData/>
  </xdr:twoCellAnchor>
  <xdr:twoCellAnchor editAs="absolute">
    <xdr:from>
      <xdr:col>7</xdr:col>
      <xdr:colOff>527049</xdr:colOff>
      <xdr:row>6</xdr:row>
      <xdr:rowOff>123824</xdr:rowOff>
    </xdr:from>
    <xdr:to>
      <xdr:col>12</xdr:col>
      <xdr:colOff>46037</xdr:colOff>
      <xdr:row>9</xdr:row>
      <xdr:rowOff>412749</xdr:rowOff>
    </xdr:to>
    <xdr:grpSp>
      <xdr:nvGrpSpPr>
        <xdr:cNvPr id="5" name="Quellenangaben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401049" y="1190624"/>
          <a:ext cx="5011738" cy="822325"/>
          <a:chOff x="8312150" y="1193800"/>
          <a:chExt cx="4851400" cy="724932"/>
        </a:xfrm>
      </xdr:grpSpPr>
      <xdr:sp macro="" textlink="">
        <xdr:nvSpPr>
          <xdr:cNvPr id="3" name="Source1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8312150" y="1193800"/>
            <a:ext cx="4851400" cy="462844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fr-CH" sz="1200" b="1" cap="none">
                <a:solidFill>
                  <a:srgbClr val="3F3F3F"/>
                </a:solidFill>
                <a:latin typeface="Roboto"/>
                <a:ea typeface="Roboto"/>
                <a:cs typeface="Roboto"/>
                <a:sym typeface="Roboto"/>
              </a:rPr>
              <a:t>Sources : OFAG, secteur Analyses du marché, NielsenIQ Switzerland, Total Market Consumer/Retail Panel </a:t>
            </a:r>
          </a:p>
          <a:p>
            <a:endParaRPr lang="de-CH" sz="1200" b="1">
              <a:solidFill>
                <a:srgbClr val="3F3F3F"/>
              </a:solidFill>
              <a:latin typeface="Roboto" panose="02000000000000000000" pitchFamily="2" charset="0"/>
              <a:ea typeface="Roboto" panose="02000000000000000000" pitchFamily="2" charset="0"/>
            </a:endParaRPr>
          </a:p>
        </xdr:txBody>
      </xdr:sp>
      <xdr:sp macro="" textlink="">
        <xdr:nvSpPr>
          <xdr:cNvPr id="4" name="Publication1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8312150" y="15494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fr-CH" sz="1200" b="0" cap="none">
                <a:solidFill>
                  <a:srgbClr val="3F3F3F"/>
                </a:solidFill>
                <a:latin typeface="Roboto"/>
                <a:ea typeface="Roboto"/>
                <a:cs typeface="Roboto"/>
                <a:sym typeface="Roboto"/>
              </a:rPr>
              <a:t>Droit de publication : le traitement et la publication ultérieurs sont autorisés à condition que la source soit citée.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142875</xdr:rowOff>
    </xdr:from>
    <xdr:to>
      <xdr:col>6</xdr:col>
      <xdr:colOff>539750</xdr:colOff>
      <xdr:row>9</xdr:row>
      <xdr:rowOff>625475</xdr:rowOff>
    </xdr:to>
    <xdr:sp macro="" textlink="">
      <xdr:nvSpPr>
        <xdr:cNvPr id="6" name="Haupttitel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1209675"/>
          <a:ext cx="6540500" cy="10160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90000" tIns="46800" rIns="90000" bIns="46800" rtlCol="0" anchor="t"/>
        <a:lstStyle/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fr-CH" sz="1600" b="1" kern="0" cap="none" spc="150" normalizeH="0">
              <a:solidFill>
                <a:srgbClr val="3F3F3F"/>
              </a:solidFill>
              <a:latin typeface="Inter"/>
              <a:ea typeface="Roboto"/>
              <a:cs typeface="Arial"/>
              <a:sym typeface="Inter"/>
            </a:rPr>
            <a:t>FARINE DANS LE COMMERCE DE DÉTAIL SUISSE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fr-CH" sz="1400" b="1" kern="0" cap="none" spc="150" normalizeH="0">
              <a:solidFill>
                <a:schemeClr val="accent1">
                  <a:lumMod val="100000"/>
                </a:schemeClr>
              </a:solidFill>
              <a:latin typeface="Roboto"/>
              <a:ea typeface="Roboto"/>
              <a:cs typeface="Arial"/>
              <a:sym typeface="Roboto"/>
            </a:rPr>
            <a:t>Évolution des ventes et du chiffre d’affaires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endParaRPr lang="de-CH" sz="1400" b="1" i="0" baseline="0">
            <a:solidFill>
              <a:schemeClr val="accent1">
                <a:lumMod val="100000"/>
              </a:schemeClr>
            </a:solidFill>
            <a:latin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90000</xdr:colOff>
      <xdr:row>6</xdr:row>
      <xdr:rowOff>142875</xdr:rowOff>
    </xdr:from>
    <xdr:to>
      <xdr:col>0</xdr:col>
      <xdr:colOff>745200</xdr:colOff>
      <xdr:row>6</xdr:row>
      <xdr:rowOff>142875</xdr:rowOff>
    </xdr:to>
    <xdr:cxnSp macro="">
      <xdr:nvCxnSpPr>
        <xdr:cNvPr id="7" name="maintitleline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90000" y="1209675"/>
          <a:ext cx="655200" cy="0"/>
        </a:xfrm>
        <a:prstGeom prst="straightConnector1">
          <a:avLst/>
        </a:prstGeom>
        <a:ln w="3683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0</xdr:colOff>
      <xdr:row>31</xdr:row>
      <xdr:rowOff>111125</xdr:rowOff>
    </xdr:from>
    <xdr:to>
      <xdr:col>5</xdr:col>
      <xdr:colOff>507875</xdr:colOff>
      <xdr:row>67</xdr:row>
      <xdr:rowOff>12854</xdr:rowOff>
    </xdr:to>
    <xdr:grpSp>
      <xdr:nvGrpSpPr>
        <xdr:cNvPr id="41" name="diagroup1">
          <a:extLst>
            <a:ext uri="{FF2B5EF4-FFF2-40B4-BE49-F238E27FC236}">
              <a16:creationId xmlns:a16="http://schemas.microsoft.com/office/drawing/2014/main" id="{77F79CD6-2F02-4E75-B8DC-120AA01FE656}"/>
            </a:ext>
          </a:extLst>
        </xdr:cNvPr>
        <xdr:cNvGrpSpPr/>
      </xdr:nvGrpSpPr>
      <xdr:grpSpPr>
        <a:xfrm>
          <a:off x="0" y="6156325"/>
          <a:ext cx="6045075" cy="6302529"/>
          <a:chOff x="540454" y="5693425"/>
          <a:chExt cx="6212643" cy="6087358"/>
        </a:xfrm>
      </xdr:grpSpPr>
      <xdr:sp macro="" textlink="">
        <xdr:nvSpPr>
          <xdr:cNvPr id="42" name="graphtextu1">
            <a:extLst>
              <a:ext uri="{FF2B5EF4-FFF2-40B4-BE49-F238E27FC236}">
                <a16:creationId xmlns:a16="http://schemas.microsoft.com/office/drawing/2014/main" id="{AF5D61A3-DB9C-440A-8EB3-DED7AB685537}"/>
              </a:ext>
            </a:extLst>
          </xdr:cNvPr>
          <xdr:cNvSpPr txBox="1"/>
        </xdr:nvSpPr>
        <xdr:spPr>
          <a:xfrm>
            <a:off x="622297" y="5716666"/>
            <a:ext cx="6130800" cy="880081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pPr indent="0">
              <a:lnSpc>
                <a:spcPct val="120000"/>
              </a:lnSpc>
            </a:pPr>
            <a:r>
              <a:rPr lang="fr-CH" sz="1200" b="1" kern="0" cap="none" spc="150">
                <a:solidFill>
                  <a:schemeClr val="tx1">
                    <a:lumMod val="100000"/>
                  </a:schemeClr>
                </a:solidFill>
                <a:latin typeface="Inter"/>
                <a:ea typeface="Inter"/>
                <a:cs typeface="Arial"/>
                <a:sym typeface="Inter"/>
              </a:rPr>
              <a:t>FARINE DANS LE COMMERCE DE DÉTAIL SUISSE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fr-CH" sz="1150" b="1" kern="0" cap="none" spc="0">
                <a:solidFill>
                  <a:schemeClr val="accent1">
                    <a:lumMod val="100000"/>
                  </a:schemeClr>
                </a:solidFill>
                <a:latin typeface="Roboto"/>
                <a:ea typeface="Roboto"/>
                <a:cs typeface="Arial"/>
                <a:sym typeface="Roboto"/>
              </a:rPr>
              <a:t>Évolution des ventes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endParaRPr lang="de-CH" sz="600" b="1" i="0" strike="noStrike" kern="0" cap="none" spc="0" normalizeH="0" baseline="0">
              <a:solidFill>
                <a:srgbClr val="F47769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fr-CH" sz="1150" b="0" kern="0" cap="none" spc="0" normalizeH="0">
                <a:solidFill>
                  <a:schemeClr val="tx1">
                    <a:lumMod val="100000"/>
                  </a:schemeClr>
                </a:solidFill>
                <a:latin typeface="Roboto"/>
                <a:ea typeface="Roboto"/>
                <a:cs typeface="Arial"/>
                <a:sym typeface="Roboto"/>
              </a:rPr>
              <a:t>en tonnes</a:t>
            </a:r>
          </a:p>
          <a:p>
            <a:pPr lvl="0" indent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pPr>
            <a:r>
              <a:rPr lang="fr-CH" sz="1150" b="0" kern="0" cap="none" spc="0" normalizeH="0">
                <a:solidFill>
                  <a:srgbClr val="3F3F3F"/>
                </a:solidFill>
                <a:latin typeface="Roboto"/>
                <a:ea typeface="Roboto"/>
                <a:cs typeface="Arial"/>
                <a:sym typeface="Roboto"/>
              </a:rPr>
              <a:t>2018..2022</a:t>
            </a:r>
          </a:p>
        </xdr:txBody>
      </xdr:sp>
      <xdr:graphicFrame macro="">
        <xdr:nvGraphicFramePr>
          <xdr:cNvPr id="46" name="Prereport1">
            <a:extLst>
              <a:ext uri="{FF2B5EF4-FFF2-40B4-BE49-F238E27FC236}">
                <a16:creationId xmlns:a16="http://schemas.microsoft.com/office/drawing/2014/main" id="{E8F4F334-F181-4942-BFE9-70AE98FD34B2}"/>
              </a:ext>
            </a:extLst>
          </xdr:cNvPr>
          <xdr:cNvGraphicFramePr/>
        </xdr:nvGraphicFramePr>
        <xdr:xfrm>
          <a:off x="540454" y="6285702"/>
          <a:ext cx="6130800" cy="51027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44" name="graphtextl1">
            <a:extLst>
              <a:ext uri="{FF2B5EF4-FFF2-40B4-BE49-F238E27FC236}">
                <a16:creationId xmlns:a16="http://schemas.microsoft.com/office/drawing/2014/main" id="{3063BCE9-53C2-40B8-9106-A183BBA5B845}"/>
              </a:ext>
            </a:extLst>
          </xdr:cNvPr>
          <xdr:cNvSpPr txBox="1"/>
        </xdr:nvSpPr>
        <xdr:spPr>
          <a:xfrm>
            <a:off x="622296" y="11450889"/>
            <a:ext cx="6130801" cy="329894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fr-CH" sz="1150" b="0" cap="none">
                <a:solidFill>
                  <a:schemeClr val="tx2">
                    <a:lumMod val="100000"/>
                  </a:schemeClr>
                </a:solidFill>
                <a:latin typeface="Roboto"/>
                <a:ea typeface="Roboto"/>
                <a:cs typeface="Roboto"/>
                <a:sym typeface="Roboto"/>
              </a:rPr>
              <a:t>Sources: OFAG, secteur Analyses du marché, NielsenIQ Switzerland, Total Market Consumer/Retail Panel </a:t>
            </a:r>
          </a:p>
        </xdr:txBody>
      </xdr:sp>
      <xdr:cxnSp macro="">
        <xdr:nvCxnSpPr>
          <xdr:cNvPr id="45" name="titleline1">
            <a:extLst>
              <a:ext uri="{FF2B5EF4-FFF2-40B4-BE49-F238E27FC236}">
                <a16:creationId xmlns:a16="http://schemas.microsoft.com/office/drawing/2014/main" id="{A4EEC8EB-4A38-4BAC-B108-2004C807EDAE}"/>
              </a:ext>
            </a:extLst>
          </xdr:cNvPr>
          <xdr:cNvCxnSpPr/>
        </xdr:nvCxnSpPr>
        <xdr:spPr>
          <a:xfrm>
            <a:off x="622297" y="5693425"/>
            <a:ext cx="725796" cy="0"/>
          </a:xfrm>
          <a:prstGeom prst="straightConnector1">
            <a:avLst/>
          </a:prstGeom>
          <a:ln w="27686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473075</xdr:colOff>
      <xdr:row>39</xdr:row>
      <xdr:rowOff>31750</xdr:rowOff>
    </xdr:from>
    <xdr:to>
      <xdr:col>3</xdr:col>
      <xdr:colOff>665391</xdr:colOff>
      <xdr:row>41</xdr:row>
      <xdr:rowOff>169183</xdr:rowOff>
    </xdr:to>
    <xdr:sp macro="" textlink="">
      <xdr:nvSpPr>
        <xdr:cNvPr id="21" name="Infobox3">
          <a:extLst>
            <a:ext uri="{FF2B5EF4-FFF2-40B4-BE49-F238E27FC236}">
              <a16:creationId xmlns:a16="http://schemas.microsoft.com/office/drawing/2014/main" id="{4FABC14E-E879-4034-95BC-43279612C1B1}"/>
            </a:ext>
          </a:extLst>
        </xdr:cNvPr>
        <xdr:cNvSpPr/>
      </xdr:nvSpPr>
      <xdr:spPr>
        <a:xfrm>
          <a:off x="3244850" y="7575550"/>
          <a:ext cx="1030516" cy="499383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fr-CH" sz="90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∆22/21 : - 4,2 %</a:t>
          </a:r>
        </a:p>
        <a:p>
          <a:pPr indent="0" algn="ctr"/>
          <a:r>
            <a:rPr lang="fr-CH" sz="90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∆22/19 :  +15,3 %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  <xdr:twoCellAnchor>
    <xdr:from>
      <xdr:col>1</xdr:col>
      <xdr:colOff>266700</xdr:colOff>
      <xdr:row>57</xdr:row>
      <xdr:rowOff>133350</xdr:rowOff>
    </xdr:from>
    <xdr:to>
      <xdr:col>2</xdr:col>
      <xdr:colOff>433616</xdr:colOff>
      <xdr:row>60</xdr:row>
      <xdr:rowOff>89808</xdr:rowOff>
    </xdr:to>
    <xdr:sp macro="" textlink="">
      <xdr:nvSpPr>
        <xdr:cNvPr id="22" name="Infobox3">
          <a:extLst>
            <a:ext uri="{FF2B5EF4-FFF2-40B4-BE49-F238E27FC236}">
              <a16:creationId xmlns:a16="http://schemas.microsoft.com/office/drawing/2014/main" id="{359D1E20-1DEC-4E34-8723-1AD1626C3350}"/>
            </a:ext>
          </a:extLst>
        </xdr:cNvPr>
        <xdr:cNvSpPr/>
      </xdr:nvSpPr>
      <xdr:spPr>
        <a:xfrm>
          <a:off x="2197100" y="10801350"/>
          <a:ext cx="979716" cy="489858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fr-CH" sz="90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∆22/21 : -9,0 %</a:t>
          </a:r>
        </a:p>
        <a:p>
          <a:pPr indent="0" algn="ctr"/>
          <a:r>
            <a:rPr lang="fr-CH" sz="90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∆22/19 :  +2,2 %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  <xdr:twoCellAnchor>
    <xdr:from>
      <xdr:col>1</xdr:col>
      <xdr:colOff>777875</xdr:colOff>
      <xdr:row>54</xdr:row>
      <xdr:rowOff>12700</xdr:rowOff>
    </xdr:from>
    <xdr:to>
      <xdr:col>3</xdr:col>
      <xdr:colOff>106591</xdr:colOff>
      <xdr:row>56</xdr:row>
      <xdr:rowOff>146958</xdr:rowOff>
    </xdr:to>
    <xdr:sp macro="" textlink="">
      <xdr:nvSpPr>
        <xdr:cNvPr id="23" name="Infobox3">
          <a:extLst>
            <a:ext uri="{FF2B5EF4-FFF2-40B4-BE49-F238E27FC236}">
              <a16:creationId xmlns:a16="http://schemas.microsoft.com/office/drawing/2014/main" id="{918106E6-68C8-4993-9E41-3367C43E59D6}"/>
            </a:ext>
          </a:extLst>
        </xdr:cNvPr>
        <xdr:cNvSpPr/>
      </xdr:nvSpPr>
      <xdr:spPr>
        <a:xfrm>
          <a:off x="2711450" y="10271125"/>
          <a:ext cx="1005116" cy="496208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fr-CH" sz="90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∆22/21 : -21,2 %</a:t>
          </a:r>
        </a:p>
        <a:p>
          <a:pPr indent="0" algn="ctr"/>
          <a:r>
            <a:rPr lang="fr-CH" sz="90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∆22/19 :  +9,1 %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  <xdr:twoCellAnchor>
    <xdr:from>
      <xdr:col>2</xdr:col>
      <xdr:colOff>139700</xdr:colOff>
      <xdr:row>50</xdr:row>
      <xdr:rowOff>69850</xdr:rowOff>
    </xdr:from>
    <xdr:to>
      <xdr:col>3</xdr:col>
      <xdr:colOff>332016</xdr:colOff>
      <xdr:row>53</xdr:row>
      <xdr:rowOff>26308</xdr:rowOff>
    </xdr:to>
    <xdr:sp macro="" textlink="">
      <xdr:nvSpPr>
        <xdr:cNvPr id="24" name="Infobox3">
          <a:extLst>
            <a:ext uri="{FF2B5EF4-FFF2-40B4-BE49-F238E27FC236}">
              <a16:creationId xmlns:a16="http://schemas.microsoft.com/office/drawing/2014/main" id="{861E8061-C03A-44A2-8728-396D6CCDBDE9}"/>
            </a:ext>
          </a:extLst>
        </xdr:cNvPr>
        <xdr:cNvSpPr/>
      </xdr:nvSpPr>
      <xdr:spPr>
        <a:xfrm>
          <a:off x="2911475" y="9604375"/>
          <a:ext cx="1030516" cy="499383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fr-CH" sz="90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∆22/21 : -21,8 %</a:t>
          </a:r>
        </a:p>
        <a:p>
          <a:pPr indent="0" algn="ctr"/>
          <a:r>
            <a:rPr lang="fr-CH" sz="90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∆22/19 :  -2.9 %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  <xdr:twoCellAnchor>
    <xdr:from>
      <xdr:col>1</xdr:col>
      <xdr:colOff>657225</xdr:colOff>
      <xdr:row>46</xdr:row>
      <xdr:rowOff>127000</xdr:rowOff>
    </xdr:from>
    <xdr:to>
      <xdr:col>2</xdr:col>
      <xdr:colOff>824141</xdr:colOff>
      <xdr:row>49</xdr:row>
      <xdr:rowOff>83458</xdr:rowOff>
    </xdr:to>
    <xdr:sp macro="" textlink="">
      <xdr:nvSpPr>
        <xdr:cNvPr id="25" name="Infobox3">
          <a:extLst>
            <a:ext uri="{FF2B5EF4-FFF2-40B4-BE49-F238E27FC236}">
              <a16:creationId xmlns:a16="http://schemas.microsoft.com/office/drawing/2014/main" id="{F7C4C153-A4EC-49D6-8EF8-2DE488743BE4}"/>
            </a:ext>
          </a:extLst>
        </xdr:cNvPr>
        <xdr:cNvSpPr/>
      </xdr:nvSpPr>
      <xdr:spPr>
        <a:xfrm>
          <a:off x="2590800" y="8937625"/>
          <a:ext cx="1005116" cy="499383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fr-CH" sz="90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∆22/21 : -27,6 %</a:t>
          </a:r>
        </a:p>
        <a:p>
          <a:pPr indent="0" algn="ctr"/>
          <a:r>
            <a:rPr lang="fr-CH" sz="90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∆22/19 :  -1,5 %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  <xdr:twoCellAnchor>
    <xdr:from>
      <xdr:col>1</xdr:col>
      <xdr:colOff>577850</xdr:colOff>
      <xdr:row>43</xdr:row>
      <xdr:rowOff>6350</xdr:rowOff>
    </xdr:from>
    <xdr:to>
      <xdr:col>2</xdr:col>
      <xdr:colOff>744766</xdr:colOff>
      <xdr:row>45</xdr:row>
      <xdr:rowOff>140608</xdr:rowOff>
    </xdr:to>
    <xdr:sp macro="" textlink="">
      <xdr:nvSpPr>
        <xdr:cNvPr id="26" name="Infobox3">
          <a:extLst>
            <a:ext uri="{FF2B5EF4-FFF2-40B4-BE49-F238E27FC236}">
              <a16:creationId xmlns:a16="http://schemas.microsoft.com/office/drawing/2014/main" id="{AB5C75BC-3B67-46AB-AD8A-6B0E672FA0A2}"/>
            </a:ext>
          </a:extLst>
        </xdr:cNvPr>
        <xdr:cNvSpPr/>
      </xdr:nvSpPr>
      <xdr:spPr>
        <a:xfrm>
          <a:off x="2511425" y="8274050"/>
          <a:ext cx="1005116" cy="496208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fr-CH" sz="90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∆22/21 : -16,0 %</a:t>
          </a:r>
        </a:p>
        <a:p>
          <a:pPr indent="0" algn="ctr"/>
          <a:r>
            <a:rPr lang="fr-CH" sz="90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∆22/19 :  +18,4 %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  <xdr:twoCellAnchor>
    <xdr:from>
      <xdr:col>2</xdr:col>
      <xdr:colOff>85725</xdr:colOff>
      <xdr:row>61</xdr:row>
      <xdr:rowOff>82550</xdr:rowOff>
    </xdr:from>
    <xdr:to>
      <xdr:col>3</xdr:col>
      <xdr:colOff>252641</xdr:colOff>
      <xdr:row>64</xdr:row>
      <xdr:rowOff>39008</xdr:rowOff>
    </xdr:to>
    <xdr:sp macro="" textlink="">
      <xdr:nvSpPr>
        <xdr:cNvPr id="27" name="Infobox3">
          <a:extLst>
            <a:ext uri="{FF2B5EF4-FFF2-40B4-BE49-F238E27FC236}">
              <a16:creationId xmlns:a16="http://schemas.microsoft.com/office/drawing/2014/main" id="{E40D86CA-776D-4814-976D-E78A39A09C4D}"/>
            </a:ext>
          </a:extLst>
        </xdr:cNvPr>
        <xdr:cNvSpPr/>
      </xdr:nvSpPr>
      <xdr:spPr>
        <a:xfrm>
          <a:off x="2857500" y="11607800"/>
          <a:ext cx="1005116" cy="499383"/>
        </a:xfrm>
        <a:prstGeom prst="roundRect">
          <a:avLst/>
        </a:prstGeom>
        <a:solidFill>
          <a:schemeClr val="accent6">
            <a:lumMod val="100000"/>
          </a:schemeClr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indent="0" algn="ctr"/>
          <a:r>
            <a:rPr lang="fr-CH" sz="90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∆22/21 : -22,0 %</a:t>
          </a:r>
        </a:p>
        <a:p>
          <a:pPr indent="0" algn="ctr"/>
          <a:r>
            <a:rPr lang="fr-CH" sz="90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∆22/19 :  +28,2 % </a:t>
          </a:r>
          <a:endParaRPr lang="de-CH" sz="90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3</xdr:col>
      <xdr:colOff>2197907</xdr:colOff>
      <xdr:row>4</xdr:row>
      <xdr:rowOff>85837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DA29C54-5EA3-4A91-A5C2-5B44499DB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0"/>
          <a:ext cx="5715807" cy="822437"/>
        </a:xfrm>
        <a:prstGeom prst="rect">
          <a:avLst/>
        </a:prstGeom>
      </xdr:spPr>
    </xdr:pic>
    <xdr:clientData/>
  </xdr:twoCellAnchor>
  <xdr:twoCellAnchor editAs="absolute">
    <xdr:from>
      <xdr:col>4</xdr:col>
      <xdr:colOff>2082800</xdr:colOff>
      <xdr:row>6</xdr:row>
      <xdr:rowOff>85725</xdr:rowOff>
    </xdr:from>
    <xdr:to>
      <xdr:col>7</xdr:col>
      <xdr:colOff>28575</xdr:colOff>
      <xdr:row>10</xdr:row>
      <xdr:rowOff>102632</xdr:rowOff>
    </xdr:to>
    <xdr:grpSp>
      <xdr:nvGrpSpPr>
        <xdr:cNvPr id="3" name="Quellenangaben1">
          <a:extLst>
            <a:ext uri="{FF2B5EF4-FFF2-40B4-BE49-F238E27FC236}">
              <a16:creationId xmlns:a16="http://schemas.microsoft.com/office/drawing/2014/main" id="{84C22F02-FFE7-498A-981F-0721182B8E64}"/>
            </a:ext>
          </a:extLst>
        </xdr:cNvPr>
        <xdr:cNvGrpSpPr/>
      </xdr:nvGrpSpPr>
      <xdr:grpSpPr>
        <a:xfrm>
          <a:off x="8214078" y="1186392"/>
          <a:ext cx="4810830" cy="750684"/>
          <a:chOff x="8312150" y="1193800"/>
          <a:chExt cx="4851400" cy="724932"/>
        </a:xfrm>
      </xdr:grpSpPr>
      <xdr:sp macro="" textlink="">
        <xdr:nvSpPr>
          <xdr:cNvPr id="4" name="Source1">
            <a:extLst>
              <a:ext uri="{FF2B5EF4-FFF2-40B4-BE49-F238E27FC236}">
                <a16:creationId xmlns:a16="http://schemas.microsoft.com/office/drawing/2014/main" id="{8718AB8A-5EDD-41FF-8039-12EA260450C4}"/>
              </a:ext>
            </a:extLst>
          </xdr:cNvPr>
          <xdr:cNvSpPr txBox="1"/>
        </xdr:nvSpPr>
        <xdr:spPr>
          <a:xfrm>
            <a:off x="8312150" y="1193800"/>
            <a:ext cx="4851400" cy="32953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txBody>
          <a:bodyPr vertOverflow="clip" horzOverflow="clip" vert="horz" lIns="0" tIns="0" rIns="0" bIns="0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CH" sz="1200" b="1" kern="0" cap="none" spc="0" normalizeH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/>
                <a:ea typeface="Roboto"/>
                <a:cs typeface="+mn-cs"/>
                <a:sym typeface="Roboto"/>
              </a:rPr>
              <a:t>Sources : OFAG, secteur Analyses du marché, NielsenIQ Switzerland, Consumer Panel</a:t>
            </a:r>
          </a:p>
        </xdr:txBody>
      </xdr:sp>
      <xdr:sp macro="" textlink="">
        <xdr:nvSpPr>
          <xdr:cNvPr id="5" name="Publication1">
            <a:extLst>
              <a:ext uri="{FF2B5EF4-FFF2-40B4-BE49-F238E27FC236}">
                <a16:creationId xmlns:a16="http://schemas.microsoft.com/office/drawing/2014/main" id="{FC9B1666-FF92-43B4-BA0C-B9E51DB30000}"/>
              </a:ext>
            </a:extLst>
          </xdr:cNvPr>
          <xdr:cNvSpPr txBox="1"/>
        </xdr:nvSpPr>
        <xdr:spPr>
          <a:xfrm>
            <a:off x="8312150" y="15494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txBody>
          <a:bodyPr vertOverflow="clip" horzOverflow="clip" vert="horz" lIns="0" tIns="0" rIns="0" bIns="0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CH" sz="1200" b="0" kern="0" cap="none" spc="0" normalizeH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/>
                <a:ea typeface="Roboto"/>
                <a:cs typeface="+mn-cs"/>
                <a:sym typeface="Roboto"/>
              </a:rPr>
              <a:t>Droit de publication : le traitement et la publication ultérieurs sont autorisés à condition que la source soit citée.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104775</xdr:rowOff>
    </xdr:from>
    <xdr:to>
      <xdr:col>6</xdr:col>
      <xdr:colOff>330200</xdr:colOff>
      <xdr:row>12</xdr:row>
      <xdr:rowOff>0</xdr:rowOff>
    </xdr:to>
    <xdr:sp macro="" textlink="">
      <xdr:nvSpPr>
        <xdr:cNvPr id="6" name="Haupttitel4">
          <a:extLst>
            <a:ext uri="{FF2B5EF4-FFF2-40B4-BE49-F238E27FC236}">
              <a16:creationId xmlns:a16="http://schemas.microsoft.com/office/drawing/2014/main" id="{F58013AE-757E-40C6-8DAC-3FC2C217EA66}"/>
            </a:ext>
          </a:extLst>
        </xdr:cNvPr>
        <xdr:cNvSpPr txBox="1"/>
      </xdr:nvSpPr>
      <xdr:spPr>
        <a:xfrm>
          <a:off x="0" y="1209675"/>
          <a:ext cx="9226550" cy="10001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txBody>
        <a:bodyPr vertOverflow="clip" horzOverflow="clip" vert="horz" lIns="90000" tIns="46800" rIns="90000" bIns="46800" rtlCol="0" anchor="t"/>
        <a:lstStyle/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600" b="1" kern="0" cap="none" spc="150" normalizeH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Inter"/>
              <a:ea typeface="Roboto"/>
              <a:cs typeface="Arial"/>
              <a:sym typeface="Inter"/>
            </a:rPr>
            <a:t>FARINE DANS LE COMMERCE DE DÉTAIL SUISSE</a:t>
          </a:r>
        </a:p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400" b="1" kern="0" cap="none" spc="150" normalizeH="0" noProof="0">
              <a:ln>
                <a:noFill/>
              </a:ln>
              <a:solidFill>
                <a:schemeClr val="accent2">
                  <a:lumMod val="75000"/>
                </a:schemeClr>
              </a:solidFill>
              <a:effectLst/>
              <a:uLnTx/>
              <a:uFillTx/>
              <a:latin typeface="Roboto"/>
              <a:ea typeface="+mn-ea"/>
              <a:cs typeface="Arial"/>
              <a:sym typeface="Roboto"/>
            </a:rPr>
            <a:t>Évolution du prix moyen mensuel</a:t>
          </a:r>
          <a:endParaRPr kumimoji="0" lang="de-CH" sz="1400" b="1" i="0" u="none" strike="noStrike" kern="0" cap="none" spc="0" normalizeH="0" baseline="0" noProof="0">
            <a:ln>
              <a:noFill/>
            </a:ln>
            <a:solidFill>
              <a:schemeClr val="accent2">
                <a:lumMod val="75000"/>
              </a:schemeClr>
            </a:solidFill>
            <a:effectLst/>
            <a:uLnTx/>
            <a:uFillTx/>
            <a:latin typeface="Roboto" panose="02000000000000000000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95250</xdr:colOff>
      <xdr:row>6</xdr:row>
      <xdr:rowOff>123825</xdr:rowOff>
    </xdr:from>
    <xdr:to>
      <xdr:col>0</xdr:col>
      <xdr:colOff>747652</xdr:colOff>
      <xdr:row>6</xdr:row>
      <xdr:rowOff>123825</xdr:rowOff>
    </xdr:to>
    <xdr:cxnSp macro="">
      <xdr:nvCxnSpPr>
        <xdr:cNvPr id="7" name="Gerader Verbinder 6">
          <a:extLst>
            <a:ext uri="{FF2B5EF4-FFF2-40B4-BE49-F238E27FC236}">
              <a16:creationId xmlns:a16="http://schemas.microsoft.com/office/drawing/2014/main" id="{0A5BFA96-ECB0-4964-876E-221B69DF16E2}"/>
            </a:ext>
          </a:extLst>
        </xdr:cNvPr>
        <xdr:cNvCxnSpPr/>
      </xdr:nvCxnSpPr>
      <xdr:spPr>
        <a:xfrm>
          <a:off x="95250" y="1228725"/>
          <a:ext cx="652402" cy="0"/>
        </a:xfrm>
        <a:prstGeom prst="line">
          <a:avLst/>
        </a:prstGeom>
        <a:noFill/>
        <a:ln w="3683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6</xdr:col>
      <xdr:colOff>149224</xdr:colOff>
      <xdr:row>13</xdr:row>
      <xdr:rowOff>34925</xdr:rowOff>
    </xdr:from>
    <xdr:to>
      <xdr:col>13</xdr:col>
      <xdr:colOff>205191</xdr:colOff>
      <xdr:row>39</xdr:row>
      <xdr:rowOff>92076</xdr:rowOff>
    </xdr:to>
    <xdr:grpSp>
      <xdr:nvGrpSpPr>
        <xdr:cNvPr id="8" name="Gruppieren 7">
          <a:extLst>
            <a:ext uri="{FF2B5EF4-FFF2-40B4-BE49-F238E27FC236}">
              <a16:creationId xmlns:a16="http://schemas.microsoft.com/office/drawing/2014/main" id="{91EC332C-CC7B-4895-A5DD-2D86C57C8601}"/>
            </a:ext>
          </a:extLst>
        </xdr:cNvPr>
        <xdr:cNvGrpSpPr/>
      </xdr:nvGrpSpPr>
      <xdr:grpSpPr>
        <a:xfrm>
          <a:off x="12284780" y="2426758"/>
          <a:ext cx="6081411" cy="4692651"/>
          <a:chOff x="9103880" y="2291484"/>
          <a:chExt cx="6116666" cy="4441249"/>
        </a:xfrm>
      </xdr:grpSpPr>
      <xdr:graphicFrame macro="">
        <xdr:nvGraphicFramePr>
          <xdr:cNvPr id="9" name="Diagramm 8">
            <a:extLst>
              <a:ext uri="{FF2B5EF4-FFF2-40B4-BE49-F238E27FC236}">
                <a16:creationId xmlns:a16="http://schemas.microsoft.com/office/drawing/2014/main" id="{697A9AF2-85AB-409F-A859-1A5827D80524}"/>
              </a:ext>
            </a:extLst>
          </xdr:cNvPr>
          <xdr:cNvGraphicFramePr>
            <a:graphicFrameLocks/>
          </xdr:cNvGraphicFramePr>
        </xdr:nvGraphicFramePr>
        <xdr:xfrm>
          <a:off x="9110230" y="2310245"/>
          <a:ext cx="6002818" cy="42857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0" name="Textfeld 1">
            <a:extLst>
              <a:ext uri="{FF2B5EF4-FFF2-40B4-BE49-F238E27FC236}">
                <a16:creationId xmlns:a16="http://schemas.microsoft.com/office/drawing/2014/main" id="{1736E5B4-3686-4D69-AA63-BCEDF2672750}"/>
              </a:ext>
            </a:extLst>
          </xdr:cNvPr>
          <xdr:cNvSpPr txBox="1"/>
        </xdr:nvSpPr>
        <xdr:spPr>
          <a:xfrm>
            <a:off x="9103880" y="2319390"/>
            <a:ext cx="5587637" cy="1077190"/>
          </a:xfrm>
          <a:prstGeom prst="rect">
            <a:avLst/>
          </a:prstGeom>
          <a:noFill/>
        </xdr:spPr>
        <xdr:txBody>
          <a:bodyPr vertOverflow="clip" horzOverflow="clip" wrap="square" lIns="0" tIns="0" rIns="0" bIns="0" rtlCol="0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20000"/>
              </a:lnSpc>
            </a:pPr>
            <a:r>
              <a:rPr lang="fr-CH" sz="1200" b="1" kern="0" cap="none" spc="150">
                <a:solidFill>
                  <a:schemeClr val="tx1"/>
                </a:solidFill>
                <a:latin typeface="Inter"/>
                <a:ea typeface="Inter"/>
                <a:cs typeface="Arial"/>
                <a:sym typeface="Inter"/>
              </a:rPr>
              <a:t>FARINE</a:t>
            </a:r>
            <a:r>
              <a:rPr lang="fr-CH" sz="1200" b="1" kern="0" cap="none" spc="150" baseline="0">
                <a:solidFill>
                  <a:schemeClr val="tx1"/>
                </a:solidFill>
                <a:latin typeface="Inter"/>
                <a:ea typeface="Inter"/>
                <a:cs typeface="Arial"/>
                <a:sym typeface="Inter"/>
              </a:rPr>
              <a:t> TOTAL</a:t>
            </a:r>
            <a:endParaRPr lang="fr-CH" sz="1200" b="1" kern="0" cap="none" spc="150">
              <a:solidFill>
                <a:schemeClr val="tx1"/>
              </a:solidFill>
              <a:latin typeface="Inter"/>
              <a:ea typeface="Inter"/>
              <a:cs typeface="Arial"/>
              <a:sym typeface="Inter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CH" sz="1150" b="1" kern="0" cap="none" spc="0" normalizeH="0" noProof="0">
                <a:ln>
                  <a:noFill/>
                </a:ln>
                <a:solidFill>
                  <a:schemeClr val="accent1"/>
                </a:solidFill>
                <a:effectLst/>
                <a:uLnTx/>
                <a:uFillTx/>
                <a:latin typeface="Roboto"/>
                <a:ea typeface="Roboto"/>
                <a:cs typeface="Arial"/>
                <a:sym typeface="Roboto"/>
              </a:rPr>
              <a:t>Évolution de la valeur unitaire mensuelle 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600" b="1" i="0" u="none" strike="noStrike" kern="0" cap="none" spc="0" normalizeH="0" baseline="0" noProof="0">
              <a:ln>
                <a:noFill/>
              </a:ln>
              <a:solidFill>
                <a:srgbClr val="F47769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600" b="1" i="0" u="none" strike="noStrike" kern="0" cap="none" spc="0" normalizeH="0" baseline="0" noProof="0">
              <a:ln>
                <a:noFill/>
              </a:ln>
              <a:solidFill>
                <a:srgbClr val="F47769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CH" sz="1150" b="0" kern="0" cap="none" spc="0" normalizeH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/>
                <a:ea typeface="Roboto"/>
                <a:cs typeface="Arial"/>
                <a:sym typeface="Roboto"/>
              </a:rPr>
              <a:t>En CHF / kg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CH" sz="1150" b="0" kern="0" cap="none" spc="0" normalizeH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/>
                <a:ea typeface="Roboto"/>
                <a:cs typeface="Arial"/>
                <a:sym typeface="Roboto"/>
              </a:rPr>
              <a:t>2018..2022 (données mensuelles)</a:t>
            </a:r>
          </a:p>
        </xdr:txBody>
      </xdr:sp>
      <xdr:sp macro="" textlink="">
        <xdr:nvSpPr>
          <xdr:cNvPr id="11" name="Textfeld 2">
            <a:extLst>
              <a:ext uri="{FF2B5EF4-FFF2-40B4-BE49-F238E27FC236}">
                <a16:creationId xmlns:a16="http://schemas.microsoft.com/office/drawing/2014/main" id="{7EEFF87F-5D1D-42CA-948C-4094E88A8B4A}"/>
              </a:ext>
            </a:extLst>
          </xdr:cNvPr>
          <xdr:cNvSpPr txBox="1"/>
        </xdr:nvSpPr>
        <xdr:spPr>
          <a:xfrm>
            <a:off x="9129280" y="6524858"/>
            <a:ext cx="6091266" cy="207875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lIns="0" tIns="0" rIns="0" bIns="0" rtlCol="0" anchor="t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20000"/>
              </a:lnSpc>
            </a:pPr>
            <a:r>
              <a:rPr kumimoji="0" lang="fr-CH" sz="1150" b="0" kern="0" cap="none" spc="0" normalizeH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/>
                <a:ea typeface="Roboto"/>
                <a:cs typeface="Arial"/>
                <a:sym typeface="Roboto"/>
              </a:rPr>
              <a:t>Sources: OFAG, secteur Analyses du marché; NielsenIQ Switzerland, Total Market Consumer/Retail Panel</a:t>
            </a:r>
          </a:p>
          <a:p>
            <a:pPr>
              <a:lnSpc>
                <a:spcPct val="120000"/>
              </a:lnSpc>
            </a:pPr>
            <a:endParaRPr kumimoji="0" lang="de-CH" sz="1150" b="0" i="0" u="none" strike="noStrike" kern="0" cap="none" spc="0" normalizeH="0" baseline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  <xdr:cxnSp macro="">
        <xdr:nvCxnSpPr>
          <xdr:cNvPr id="12" name="Gerader Verbinder 11">
            <a:extLst>
              <a:ext uri="{FF2B5EF4-FFF2-40B4-BE49-F238E27FC236}">
                <a16:creationId xmlns:a16="http://schemas.microsoft.com/office/drawing/2014/main" id="{9B224C7E-5303-49A7-B4EF-F4C7E190D9BB}"/>
              </a:ext>
            </a:extLst>
          </xdr:cNvPr>
          <xdr:cNvCxnSpPr/>
        </xdr:nvCxnSpPr>
        <xdr:spPr>
          <a:xfrm>
            <a:off x="9103994" y="2291484"/>
            <a:ext cx="498897" cy="0"/>
          </a:xfrm>
          <a:prstGeom prst="line">
            <a:avLst/>
          </a:prstGeom>
          <a:ln w="27686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0.70855</cdr:x>
      <cdr:y>0.01258</cdr:y>
    </cdr:from>
    <cdr:to>
      <cdr:x>0.98854</cdr:x>
      <cdr:y>0.37664</cdr:y>
    </cdr:to>
    <cdr:sp macro="" textlink="">
      <cdr:nvSpPr>
        <cdr:cNvPr id="2" name="Infobox3">
          <a:extLst xmlns:a="http://schemas.openxmlformats.org/drawingml/2006/main">
            <a:ext uri="{FF2B5EF4-FFF2-40B4-BE49-F238E27FC236}">
              <a16:creationId xmlns:a16="http://schemas.microsoft.com/office/drawing/2014/main" id="{45FA18D6-A4A6-492D-9952-340BD09EA04D}"/>
            </a:ext>
          </a:extLst>
        </cdr:cNvPr>
        <cdr:cNvSpPr/>
      </cdr:nvSpPr>
      <cdr:spPr>
        <a:xfrm xmlns:a="http://schemas.openxmlformats.org/drawingml/2006/main">
          <a:off x="4330700" y="57150"/>
          <a:ext cx="1711326" cy="1654175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bg1">
            <a:lumMod val="65000"/>
          </a:schemeClr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lIns="36000" tIns="36000" rIns="36000" bIns="3600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 algn="l"/>
          <a:r>
            <a:rPr lang="fr-CH" sz="115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Valeur unitaire moyenne annuelle</a:t>
          </a:r>
        </a:p>
        <a:p xmlns:a="http://schemas.openxmlformats.org/drawingml/2006/main">
          <a:pPr indent="0" algn="l"/>
          <a:endParaRPr lang="de-CH" sz="115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  <a:p xmlns:a="http://schemas.openxmlformats.org/drawingml/2006/main">
          <a:pPr indent="0" algn="ctr"/>
          <a:r>
            <a:rPr lang="fr-CH" sz="115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2022: 1.83 CHF</a:t>
          </a:r>
        </a:p>
        <a:p xmlns:a="http://schemas.openxmlformats.org/drawingml/2006/main">
          <a:pPr indent="0" algn="ctr"/>
          <a:r>
            <a:rPr lang="fr-CH" sz="115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2021: 1.87 CHF</a:t>
          </a:r>
        </a:p>
        <a:p xmlns:a="http://schemas.openxmlformats.org/drawingml/2006/main">
          <a:pPr indent="0" algn="ctr"/>
          <a:r>
            <a:rPr lang="fr-CH" sz="115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2020: 1.91 CHF</a:t>
          </a:r>
          <a:endParaRPr lang="de-CH" sz="1150" b="1" i="0" u="none" strike="noStrike">
            <a:solidFill>
              <a:srgbClr val="FFFFFF"/>
            </a:solidFill>
            <a:latin typeface="Roboto" panose="02000000000000000000" pitchFamily="2" charset="0"/>
            <a:ea typeface="Roboto" panose="02000000000000000000" pitchFamily="2" charset="0"/>
            <a:cs typeface="+mn-cs"/>
          </a:endParaRPr>
        </a:p>
        <a:p xmlns:a="http://schemas.openxmlformats.org/drawingml/2006/main">
          <a:pPr indent="0" algn="ctr"/>
          <a:r>
            <a:rPr lang="fr-CH" sz="115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2019: 1.86 CHF</a:t>
          </a:r>
        </a:p>
        <a:p xmlns:a="http://schemas.openxmlformats.org/drawingml/2006/main">
          <a:pPr indent="0" algn="ctr"/>
          <a:r>
            <a:rPr lang="fr-CH" sz="1150" b="1" cap="none">
              <a:solidFill>
                <a:srgbClr val="FFFFFF"/>
              </a:solidFill>
              <a:latin typeface="Roboto"/>
              <a:ea typeface="Roboto"/>
              <a:cs typeface="+mn-cs"/>
              <a:sym typeface="Roboto"/>
            </a:rPr>
            <a:t>2018: 1.82 CHF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5</xdr:col>
      <xdr:colOff>470707</xdr:colOff>
      <xdr:row>4</xdr:row>
      <xdr:rowOff>85837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24BD875-3A93-43B9-A2ED-EDE395304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0"/>
          <a:ext cx="5715807" cy="822437"/>
        </a:xfrm>
        <a:prstGeom prst="rect">
          <a:avLst/>
        </a:prstGeom>
      </xdr:spPr>
    </xdr:pic>
    <xdr:clientData/>
  </xdr:twoCellAnchor>
  <xdr:twoCellAnchor editAs="absolute">
    <xdr:from>
      <xdr:col>8</xdr:col>
      <xdr:colOff>352425</xdr:colOff>
      <xdr:row>6</xdr:row>
      <xdr:rowOff>85725</xdr:rowOff>
    </xdr:from>
    <xdr:to>
      <xdr:col>13</xdr:col>
      <xdr:colOff>844550</xdr:colOff>
      <xdr:row>10</xdr:row>
      <xdr:rowOff>102632</xdr:rowOff>
    </xdr:to>
    <xdr:grpSp>
      <xdr:nvGrpSpPr>
        <xdr:cNvPr id="3" name="Quellenangaben1">
          <a:extLst>
            <a:ext uri="{FF2B5EF4-FFF2-40B4-BE49-F238E27FC236}">
              <a16:creationId xmlns:a16="http://schemas.microsoft.com/office/drawing/2014/main" id="{5A51FF44-142A-4372-918B-4B8BDBCC0512}"/>
            </a:ext>
          </a:extLst>
        </xdr:cNvPr>
        <xdr:cNvGrpSpPr/>
      </xdr:nvGrpSpPr>
      <xdr:grpSpPr>
        <a:xfrm>
          <a:off x="8213725" y="1190625"/>
          <a:ext cx="4810125" cy="753507"/>
          <a:chOff x="8312150" y="1193800"/>
          <a:chExt cx="4851400" cy="724932"/>
        </a:xfrm>
      </xdr:grpSpPr>
      <xdr:sp macro="" textlink="">
        <xdr:nvSpPr>
          <xdr:cNvPr id="4" name="Source1">
            <a:extLst>
              <a:ext uri="{FF2B5EF4-FFF2-40B4-BE49-F238E27FC236}">
                <a16:creationId xmlns:a16="http://schemas.microsoft.com/office/drawing/2014/main" id="{A18BB7B4-238B-4934-AC8D-F98BF583ABAB}"/>
              </a:ext>
            </a:extLst>
          </xdr:cNvPr>
          <xdr:cNvSpPr txBox="1"/>
        </xdr:nvSpPr>
        <xdr:spPr>
          <a:xfrm>
            <a:off x="8312150" y="1193800"/>
            <a:ext cx="4851400" cy="32953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txBody>
          <a:bodyPr vertOverflow="clip" horzOverflow="clip" vert="horz" lIns="0" tIns="0" rIns="0" bIns="0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CH" sz="1200" b="1" kern="0" cap="none" spc="0" normalizeH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/>
                <a:ea typeface="Roboto"/>
                <a:cs typeface="+mn-cs"/>
                <a:sym typeface="Roboto"/>
              </a:rPr>
              <a:t>Sources : OFAG, secteur Analyses du marché, NielsenIQ Switzerland, Consumer Panel</a:t>
            </a:r>
          </a:p>
        </xdr:txBody>
      </xdr:sp>
      <xdr:sp macro="" textlink="">
        <xdr:nvSpPr>
          <xdr:cNvPr id="5" name="Publication1">
            <a:extLst>
              <a:ext uri="{FF2B5EF4-FFF2-40B4-BE49-F238E27FC236}">
                <a16:creationId xmlns:a16="http://schemas.microsoft.com/office/drawing/2014/main" id="{3374DE6C-4284-4374-998D-742D77C84A55}"/>
              </a:ext>
            </a:extLst>
          </xdr:cNvPr>
          <xdr:cNvSpPr txBox="1"/>
        </xdr:nvSpPr>
        <xdr:spPr>
          <a:xfrm>
            <a:off x="8312150" y="15494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txBody>
          <a:bodyPr vertOverflow="clip" horzOverflow="clip" vert="horz" lIns="0" tIns="0" rIns="0" bIns="0" rtlCol="0" anchor="t">
            <a:sp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CH" sz="1200" b="0" kern="0" cap="none" spc="0" normalizeH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/>
                <a:ea typeface="Roboto"/>
                <a:cs typeface="+mn-cs"/>
                <a:sym typeface="Roboto"/>
              </a:rPr>
              <a:t>Droit de publication : le traitement et la publication ultérieurs sont autorisés à condition que la source soit citée.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104775</xdr:rowOff>
    </xdr:from>
    <xdr:to>
      <xdr:col>6</xdr:col>
      <xdr:colOff>330200</xdr:colOff>
      <xdr:row>12</xdr:row>
      <xdr:rowOff>0</xdr:rowOff>
    </xdr:to>
    <xdr:sp macro="" textlink="">
      <xdr:nvSpPr>
        <xdr:cNvPr id="6" name="Haupttitel4">
          <a:extLst>
            <a:ext uri="{FF2B5EF4-FFF2-40B4-BE49-F238E27FC236}">
              <a16:creationId xmlns:a16="http://schemas.microsoft.com/office/drawing/2014/main" id="{5FB4D443-0EE0-4F3D-921D-A5AE251A6EE1}"/>
            </a:ext>
          </a:extLst>
        </xdr:cNvPr>
        <xdr:cNvSpPr txBox="1"/>
      </xdr:nvSpPr>
      <xdr:spPr>
        <a:xfrm>
          <a:off x="0" y="1209675"/>
          <a:ext cx="6477000" cy="10064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txBody>
        <a:bodyPr vertOverflow="clip" horzOverflow="clip" vert="horz" lIns="90000" tIns="46800" rIns="90000" bIns="46800" rtlCol="0" anchor="t"/>
        <a:lstStyle/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600" b="1" kern="0" cap="none" spc="150" normalizeH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Inter"/>
              <a:ea typeface="Roboto"/>
              <a:cs typeface="Arial"/>
              <a:sym typeface="Inter"/>
            </a:rPr>
            <a:t>FARINE DANS LE COMMERCE DE DÉTAIL SUISSE</a:t>
          </a:r>
        </a:p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H" sz="1400" b="1" kern="0" cap="none" spc="150" normalizeH="0" noProof="0">
              <a:ln>
                <a:noFill/>
              </a:ln>
              <a:solidFill>
                <a:schemeClr val="accent2">
                  <a:lumMod val="75000"/>
                </a:schemeClr>
              </a:solidFill>
              <a:effectLst/>
              <a:uLnTx/>
              <a:uFillTx/>
              <a:latin typeface="Roboto"/>
              <a:ea typeface="+mn-ea"/>
              <a:cs typeface="Arial"/>
              <a:sym typeface="Roboto"/>
            </a:rPr>
            <a:t>Évolution des ventes sur une semaine moyenne du mois</a:t>
          </a:r>
          <a:endParaRPr kumimoji="0" lang="de-CH" sz="1400" b="1" i="0" u="none" strike="noStrike" kern="0" cap="none" spc="0" normalizeH="0" baseline="0" noProof="0">
            <a:ln>
              <a:noFill/>
            </a:ln>
            <a:solidFill>
              <a:schemeClr val="accent2">
                <a:lumMod val="75000"/>
              </a:schemeClr>
            </a:solidFill>
            <a:effectLst/>
            <a:uLnTx/>
            <a:uFillTx/>
            <a:latin typeface="Roboto" panose="02000000000000000000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95250</xdr:colOff>
      <xdr:row>6</xdr:row>
      <xdr:rowOff>123825</xdr:rowOff>
    </xdr:from>
    <xdr:to>
      <xdr:col>0</xdr:col>
      <xdr:colOff>747652</xdr:colOff>
      <xdr:row>6</xdr:row>
      <xdr:rowOff>123825</xdr:rowOff>
    </xdr:to>
    <xdr:cxnSp macro="">
      <xdr:nvCxnSpPr>
        <xdr:cNvPr id="7" name="Gerader Verbinder 6">
          <a:extLst>
            <a:ext uri="{FF2B5EF4-FFF2-40B4-BE49-F238E27FC236}">
              <a16:creationId xmlns:a16="http://schemas.microsoft.com/office/drawing/2014/main" id="{DEA1E8B8-8005-4674-BF1E-3AADF2A5F558}"/>
            </a:ext>
          </a:extLst>
        </xdr:cNvPr>
        <xdr:cNvCxnSpPr/>
      </xdr:nvCxnSpPr>
      <xdr:spPr>
        <a:xfrm>
          <a:off x="95250" y="1228725"/>
          <a:ext cx="652402" cy="0"/>
        </a:xfrm>
        <a:prstGeom prst="line">
          <a:avLst/>
        </a:prstGeom>
        <a:noFill/>
        <a:ln w="3683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9</xdr:col>
      <xdr:colOff>263524</xdr:colOff>
      <xdr:row>12</xdr:row>
      <xdr:rowOff>155575</xdr:rowOff>
    </xdr:from>
    <xdr:to>
      <xdr:col>16</xdr:col>
      <xdr:colOff>497124</xdr:colOff>
      <xdr:row>39</xdr:row>
      <xdr:rowOff>25401</xdr:rowOff>
    </xdr:to>
    <xdr:grpSp>
      <xdr:nvGrpSpPr>
        <xdr:cNvPr id="8" name="Gruppieren 7">
          <a:extLst>
            <a:ext uri="{FF2B5EF4-FFF2-40B4-BE49-F238E27FC236}">
              <a16:creationId xmlns:a16="http://schemas.microsoft.com/office/drawing/2014/main" id="{FEDDDEAA-4C25-4849-944A-DA3F2038B605}"/>
            </a:ext>
          </a:extLst>
        </xdr:cNvPr>
        <xdr:cNvGrpSpPr/>
      </xdr:nvGrpSpPr>
      <xdr:grpSpPr>
        <a:xfrm>
          <a:off x="8988424" y="2371725"/>
          <a:ext cx="6221650" cy="4714876"/>
          <a:chOff x="9103880" y="2291484"/>
          <a:chExt cx="6116666" cy="4441249"/>
        </a:xfrm>
      </xdr:grpSpPr>
      <xdr:graphicFrame macro="">
        <xdr:nvGraphicFramePr>
          <xdr:cNvPr id="9" name="Diagramm 8">
            <a:extLst>
              <a:ext uri="{FF2B5EF4-FFF2-40B4-BE49-F238E27FC236}">
                <a16:creationId xmlns:a16="http://schemas.microsoft.com/office/drawing/2014/main" id="{F483AA2A-94DC-4D13-95F8-47F3D401EB2D}"/>
              </a:ext>
            </a:extLst>
          </xdr:cNvPr>
          <xdr:cNvGraphicFramePr>
            <a:graphicFrameLocks/>
          </xdr:cNvGraphicFramePr>
        </xdr:nvGraphicFramePr>
        <xdr:xfrm>
          <a:off x="9110230" y="2310245"/>
          <a:ext cx="6002818" cy="42857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0" name="Textfeld 1">
            <a:extLst>
              <a:ext uri="{FF2B5EF4-FFF2-40B4-BE49-F238E27FC236}">
                <a16:creationId xmlns:a16="http://schemas.microsoft.com/office/drawing/2014/main" id="{3137AA9D-46F3-4718-B278-168141741C82}"/>
              </a:ext>
            </a:extLst>
          </xdr:cNvPr>
          <xdr:cNvSpPr txBox="1"/>
        </xdr:nvSpPr>
        <xdr:spPr>
          <a:xfrm>
            <a:off x="9103880" y="2338737"/>
            <a:ext cx="5587637" cy="1077190"/>
          </a:xfrm>
          <a:prstGeom prst="rect">
            <a:avLst/>
          </a:prstGeom>
          <a:noFill/>
        </xdr:spPr>
        <xdr:txBody>
          <a:bodyPr vertOverflow="clip" horzOverflow="clip" wrap="square" lIns="0" tIns="0" rIns="0" bIns="0" rtlCol="0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20000"/>
              </a:lnSpc>
            </a:pPr>
            <a:r>
              <a:rPr lang="fr-CH" sz="1200" b="1" kern="0" cap="none" spc="150">
                <a:solidFill>
                  <a:schemeClr val="tx1"/>
                </a:solidFill>
                <a:latin typeface="Inter"/>
                <a:ea typeface="Inter"/>
                <a:cs typeface="Arial"/>
                <a:sym typeface="Inter"/>
              </a:rPr>
              <a:t>FARINE TOTAL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CH" sz="1150" b="1" kern="0" cap="none" spc="0" normalizeH="0" noProof="0">
                <a:ln>
                  <a:noFill/>
                </a:ln>
                <a:solidFill>
                  <a:schemeClr val="accent1"/>
                </a:solidFill>
                <a:effectLst/>
                <a:uLnTx/>
                <a:uFillTx/>
                <a:latin typeface="Roboto"/>
                <a:ea typeface="Roboto"/>
                <a:cs typeface="Arial"/>
                <a:sym typeface="Roboto"/>
              </a:rPr>
              <a:t>Évolution des ventes sur une semaine moyenne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600" b="1" i="0" u="none" strike="noStrike" kern="0" cap="none" spc="0" normalizeH="0" baseline="0" noProof="0">
              <a:ln>
                <a:noFill/>
              </a:ln>
              <a:solidFill>
                <a:srgbClr val="F47769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de-CH" sz="600" b="1" i="0" u="none" strike="noStrike" kern="0" cap="none" spc="0" normalizeH="0" baseline="0" noProof="0">
              <a:ln>
                <a:noFill/>
              </a:ln>
              <a:solidFill>
                <a:srgbClr val="F47769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CH" sz="1150" b="0" kern="0" cap="none" spc="0" normalizeH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/>
                <a:ea typeface="Roboto"/>
                <a:cs typeface="Arial"/>
                <a:sym typeface="Roboto"/>
              </a:rPr>
              <a:t>En CHF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CH" sz="1150" b="0" kern="0" cap="none" spc="0" normalizeH="0" noProof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/>
                <a:ea typeface="Roboto"/>
                <a:cs typeface="Arial"/>
                <a:sym typeface="Roboto"/>
              </a:rPr>
              <a:t>2018..2022 (données mensuelles)</a:t>
            </a:r>
          </a:p>
        </xdr:txBody>
      </xdr:sp>
      <xdr:sp macro="" textlink="">
        <xdr:nvSpPr>
          <xdr:cNvPr id="11" name="Textfeld 2">
            <a:extLst>
              <a:ext uri="{FF2B5EF4-FFF2-40B4-BE49-F238E27FC236}">
                <a16:creationId xmlns:a16="http://schemas.microsoft.com/office/drawing/2014/main" id="{74B03BE4-163A-4EC7-9A29-26F5AE1D48B2}"/>
              </a:ext>
            </a:extLst>
          </xdr:cNvPr>
          <xdr:cNvSpPr txBox="1"/>
        </xdr:nvSpPr>
        <xdr:spPr>
          <a:xfrm>
            <a:off x="9129280" y="6524858"/>
            <a:ext cx="6091266" cy="207875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lIns="0" tIns="0" rIns="0" bIns="0" rtlCol="0" anchor="t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20000"/>
              </a:lnSpc>
            </a:pPr>
            <a:r>
              <a:rPr kumimoji="0" lang="fr-CH" sz="1150" b="0" kern="0" cap="none" spc="0" normalizeH="0">
                <a:ln>
                  <a:noFill/>
                </a:ln>
                <a:solidFill>
                  <a:srgbClr val="3F3F3F"/>
                </a:solidFill>
                <a:effectLst/>
                <a:uLnTx/>
                <a:uFillTx/>
                <a:latin typeface="Roboto"/>
                <a:ea typeface="Roboto"/>
                <a:cs typeface="Arial"/>
                <a:sym typeface="Roboto"/>
              </a:rPr>
              <a:t>Sources: OFAG, secteur Analyses du marché; NielsenIQ Switzerland, Total Market Consumer/Retail Panel</a:t>
            </a:r>
          </a:p>
          <a:p>
            <a:pPr>
              <a:lnSpc>
                <a:spcPct val="120000"/>
              </a:lnSpc>
            </a:pPr>
            <a:endParaRPr kumimoji="0" lang="de-CH" sz="1150" b="0" i="0" u="none" strike="noStrike" kern="0" cap="none" spc="0" normalizeH="0" baseline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endParaRPr>
          </a:p>
        </xdr:txBody>
      </xdr:sp>
      <xdr:cxnSp macro="">
        <xdr:nvCxnSpPr>
          <xdr:cNvPr id="12" name="Gerader Verbinder 11">
            <a:extLst>
              <a:ext uri="{FF2B5EF4-FFF2-40B4-BE49-F238E27FC236}">
                <a16:creationId xmlns:a16="http://schemas.microsoft.com/office/drawing/2014/main" id="{36D77B2B-04A9-4C4D-9FEA-2DD08D99815D}"/>
              </a:ext>
            </a:extLst>
          </xdr:cNvPr>
          <xdr:cNvCxnSpPr/>
        </xdr:nvCxnSpPr>
        <xdr:spPr>
          <a:xfrm>
            <a:off x="9103994" y="2291484"/>
            <a:ext cx="498897" cy="0"/>
          </a:xfrm>
          <a:prstGeom prst="line">
            <a:avLst/>
          </a:prstGeom>
          <a:ln w="27686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447674</xdr:colOff>
      <xdr:row>15</xdr:row>
      <xdr:rowOff>7732</xdr:rowOff>
    </xdr:from>
    <xdr:to>
      <xdr:col>16</xdr:col>
      <xdr:colOff>88093</xdr:colOff>
      <xdr:row>20</xdr:row>
      <xdr:rowOff>79375</xdr:rowOff>
    </xdr:to>
    <xdr:sp macro="" textlink="">
      <xdr:nvSpPr>
        <xdr:cNvPr id="13" name="Abgerundetes Rechteck 17">
          <a:extLst>
            <a:ext uri="{FF2B5EF4-FFF2-40B4-BE49-F238E27FC236}">
              <a16:creationId xmlns:a16="http://schemas.microsoft.com/office/drawing/2014/main" id="{89ABF265-054F-4D94-B0F8-327A8AB60D68}"/>
            </a:ext>
          </a:extLst>
        </xdr:cNvPr>
        <xdr:cNvSpPr/>
      </xdr:nvSpPr>
      <xdr:spPr>
        <a:xfrm>
          <a:off x="12639674" y="2642982"/>
          <a:ext cx="2180419" cy="998743"/>
        </a:xfrm>
        <a:prstGeom prst="roundRect">
          <a:avLst>
            <a:gd name="adj" fmla="val 14903"/>
          </a:avLst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72000" rtlCol="0" anchor="t">
          <a:noAutofit/>
        </a:bodyPr>
        <a:lstStyle/>
        <a:p>
          <a:pPr algn="l"/>
          <a:r>
            <a:rPr lang="fr-CH" sz="950" b="0" cap="none">
              <a:solidFill>
                <a:sysClr val="windowText" lastClr="000000"/>
              </a:solidFill>
              <a:latin typeface="Roboto"/>
              <a:ea typeface="Roboto"/>
              <a:cs typeface="Roboto"/>
              <a:sym typeface="Roboto"/>
            </a:rPr>
            <a:t>Les valeurs hebdomadaires sont converties en des valeurs sur des semaines moyennes, afin que les données soient comparables d'un mois à l'autre.</a:t>
          </a:r>
        </a:p>
      </xdr:txBody>
    </xdr:sp>
    <xdr:clientData/>
  </xdr:twoCellAnchor>
  <xdr:twoCellAnchor>
    <xdr:from>
      <xdr:col>13</xdr:col>
      <xdr:colOff>597358</xdr:colOff>
      <xdr:row>14</xdr:row>
      <xdr:rowOff>98425</xdr:rowOff>
    </xdr:from>
    <xdr:to>
      <xdr:col>15</xdr:col>
      <xdr:colOff>310158</xdr:colOff>
      <xdr:row>15</xdr:row>
      <xdr:rowOff>133947</xdr:rowOff>
    </xdr:to>
    <xdr:sp macro="" textlink="">
      <xdr:nvSpPr>
        <xdr:cNvPr id="14" name="Abgerundetes Rechteck 19">
          <a:extLst>
            <a:ext uri="{FF2B5EF4-FFF2-40B4-BE49-F238E27FC236}">
              <a16:creationId xmlns:a16="http://schemas.microsoft.com/office/drawing/2014/main" id="{CDC9FC54-C42E-4A85-A1AC-0E8B4AE04A1B}"/>
            </a:ext>
          </a:extLst>
        </xdr:cNvPr>
        <xdr:cNvSpPr/>
      </xdr:nvSpPr>
      <xdr:spPr>
        <a:xfrm>
          <a:off x="12789358" y="2543175"/>
          <a:ext cx="1440000" cy="226022"/>
        </a:xfrm>
        <a:prstGeom prst="roundRect">
          <a:avLst>
            <a:gd name="adj" fmla="val 50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72000" tIns="0" rIns="72000" bIns="0" rtlCol="0" anchor="ctr" anchorCtr="1">
          <a:noAutofit/>
        </a:bodyPr>
        <a:lstStyle/>
        <a:p>
          <a:r>
            <a:rPr lang="fr-CH" sz="1100" b="1" cap="none">
              <a:solidFill>
                <a:schemeClr val="lt1"/>
              </a:solidFill>
              <a:effectLst/>
              <a:latin typeface="+mn-lt"/>
              <a:ea typeface="+mn-ea"/>
              <a:cs typeface="+mn-cs"/>
              <a:sym typeface="Calibri"/>
            </a:rPr>
            <a:t>REMARQUE</a:t>
          </a:r>
          <a:endParaRPr lang="de-CH" sz="1000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499282</xdr:colOff>
      <xdr:row>4</xdr:row>
      <xdr:rowOff>127112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8100" y="38100"/>
          <a:ext cx="5782482" cy="800212"/>
        </a:xfrm>
        <a:prstGeom prst="rect">
          <a:avLst/>
        </a:prstGeom>
      </xdr:spPr>
    </xdr:pic>
    <xdr:clientData/>
  </xdr:twoCellAnchor>
  <xdr:twoCellAnchor editAs="absolute">
    <xdr:from>
      <xdr:col>5</xdr:col>
      <xdr:colOff>552450</xdr:colOff>
      <xdr:row>6</xdr:row>
      <xdr:rowOff>127000</xdr:rowOff>
    </xdr:from>
    <xdr:to>
      <xdr:col>12</xdr:col>
      <xdr:colOff>330200</xdr:colOff>
      <xdr:row>9</xdr:row>
      <xdr:rowOff>318532</xdr:rowOff>
    </xdr:to>
    <xdr:grpSp>
      <xdr:nvGrpSpPr>
        <xdr:cNvPr id="5" name="Quellenangaben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8299450" y="1185333"/>
          <a:ext cx="5457472" cy="720699"/>
          <a:chOff x="8312150" y="1193800"/>
          <a:chExt cx="4851400" cy="724932"/>
        </a:xfrm>
      </xdr:grpSpPr>
      <xdr:sp macro="" textlink="">
        <xdr:nvSpPr>
          <xdr:cNvPr id="3" name="Source1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8312150" y="1193800"/>
            <a:ext cx="4851400" cy="524219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fr-CH" sz="1200" b="1" cap="none">
                <a:solidFill>
                  <a:srgbClr val="3F3F3F"/>
                </a:solidFill>
                <a:latin typeface="Roboto"/>
                <a:ea typeface="Roboto"/>
                <a:cs typeface="Roboto"/>
                <a:sym typeface="Roboto"/>
              </a:rPr>
              <a:t>Sources : OFAG, secteur Analyses du marché, NielsenIQ Switzerland, Consumer Panel</a:t>
            </a:r>
          </a:p>
          <a:p>
            <a:endParaRPr lang="de-CH" sz="1200" b="1">
              <a:solidFill>
                <a:srgbClr val="3F3F3F"/>
              </a:solidFill>
              <a:latin typeface="Roboto" panose="02000000000000000000" pitchFamily="2" charset="0"/>
              <a:ea typeface="Roboto" panose="02000000000000000000" pitchFamily="2" charset="0"/>
            </a:endParaRPr>
          </a:p>
        </xdr:txBody>
      </xdr:sp>
      <xdr:sp macro="" textlink="">
        <xdr:nvSpPr>
          <xdr:cNvPr id="4" name="Publication1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8312150" y="1549400"/>
            <a:ext cx="4851400" cy="369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lIns="0" tIns="0" rIns="0" bIns="0" rtlCol="0" anchor="t">
            <a:spAutoFit/>
          </a:bodyPr>
          <a:lstStyle/>
          <a:p>
            <a:r>
              <a:rPr lang="fr-CH" sz="1200" b="0" cap="none">
                <a:solidFill>
                  <a:srgbClr val="3F3F3F"/>
                </a:solidFill>
                <a:latin typeface="Roboto"/>
                <a:ea typeface="Roboto"/>
                <a:cs typeface="Roboto"/>
                <a:sym typeface="Roboto"/>
              </a:rPr>
              <a:t>Droit de publication : le traitement et la publication ultérieurs sont autorisés à condition que la source soit citée.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142875</xdr:rowOff>
    </xdr:from>
    <xdr:to>
      <xdr:col>6</xdr:col>
      <xdr:colOff>539750</xdr:colOff>
      <xdr:row>9</xdr:row>
      <xdr:rowOff>625475</xdr:rowOff>
    </xdr:to>
    <xdr:sp macro="" textlink="">
      <xdr:nvSpPr>
        <xdr:cNvPr id="6" name="Haupttitel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1209675"/>
          <a:ext cx="6540500" cy="10160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90000" tIns="46800" rIns="90000" bIns="46800" rtlCol="0" anchor="t"/>
        <a:lstStyle/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fr-CH" sz="1600" b="1" kern="0" cap="none" spc="150" normalizeH="0">
              <a:solidFill>
                <a:srgbClr val="3F3F3F"/>
              </a:solidFill>
              <a:latin typeface="Inter"/>
              <a:ea typeface="Roboto"/>
              <a:cs typeface="Arial"/>
              <a:sym typeface="Inter"/>
            </a:rPr>
            <a:t>FARINE DANS LE COMMERCE DE DÉTAIL SUISSE 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fr-CH" sz="1400" b="1" kern="0" cap="none" spc="150" normalizeH="0">
              <a:solidFill>
                <a:schemeClr val="accent1">
                  <a:lumMod val="100000"/>
                </a:schemeClr>
              </a:solidFill>
              <a:latin typeface="Roboto"/>
              <a:ea typeface="Roboto"/>
              <a:cs typeface="Arial"/>
              <a:sym typeface="Roboto"/>
            </a:rPr>
            <a:t>Habitudes d’achat des ménages en fonction des caractéristiques</a:t>
          </a:r>
          <a:br>
            <a:rPr lang="fr-CH" sz="1400" b="1" kern="0" cap="none" spc="150" normalizeH="0">
              <a:solidFill>
                <a:schemeClr val="accent1">
                  <a:lumMod val="100000"/>
                </a:schemeClr>
              </a:solidFill>
              <a:latin typeface="Roboto"/>
              <a:ea typeface="Roboto"/>
              <a:cs typeface="Arial"/>
              <a:sym typeface="Roboto"/>
            </a:rPr>
          </a:br>
          <a:r>
            <a:rPr lang="fr-CH" sz="1400" b="1" kern="0" cap="none" spc="150" normalizeH="0">
              <a:solidFill>
                <a:schemeClr val="accent1">
                  <a:lumMod val="100000"/>
                </a:schemeClr>
              </a:solidFill>
              <a:latin typeface="Roboto"/>
              <a:ea typeface="Roboto"/>
              <a:cs typeface="Arial"/>
              <a:sym typeface="Roboto"/>
            </a:rPr>
            <a:t>sociodémographiques</a:t>
          </a:r>
        </a:p>
        <a:p>
          <a:pPr lvl="0" indent="0" fontAlgn="auto" hangingPunct="1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endParaRPr lang="de-CH" sz="1400" b="1" i="0" baseline="0">
            <a:solidFill>
              <a:schemeClr val="accent1">
                <a:lumMod val="100000"/>
              </a:schemeClr>
            </a:solidFill>
            <a:latin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90000</xdr:colOff>
      <xdr:row>6</xdr:row>
      <xdr:rowOff>142875</xdr:rowOff>
    </xdr:from>
    <xdr:to>
      <xdr:col>0</xdr:col>
      <xdr:colOff>745200</xdr:colOff>
      <xdr:row>6</xdr:row>
      <xdr:rowOff>142875</xdr:rowOff>
    </xdr:to>
    <xdr:cxnSp macro="">
      <xdr:nvCxnSpPr>
        <xdr:cNvPr id="7" name="maintitleline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90000" y="1209675"/>
          <a:ext cx="655200" cy="0"/>
        </a:xfrm>
        <a:prstGeom prst="straightConnector1">
          <a:avLst/>
        </a:prstGeom>
        <a:ln w="36830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Farben Brot &amp; Brotgetreide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F79C50"/>
      </a:accent1>
      <a:accent2>
        <a:srgbClr val="FDCC95"/>
      </a:accent2>
      <a:accent3>
        <a:srgbClr val="F9B067"/>
      </a:accent3>
      <a:accent4>
        <a:srgbClr val="CE814D"/>
      </a:accent4>
      <a:accent5>
        <a:srgbClr val="BF6B32"/>
      </a:accent5>
      <a:accent6>
        <a:srgbClr val="939598"/>
      </a:accent6>
      <a:hlink>
        <a:srgbClr val="3F3F3F"/>
      </a:hlink>
      <a:folHlink>
        <a:srgbClr val="3F3F3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readedComments/threadedComment1.xml><?xml version="1.0" encoding="utf-8"?>
<ThreadedComments xmlns="http://schemas.microsoft.com/office/spreadsheetml/2018/threadedcomments" xmlns:x="http://schemas.openxmlformats.org/spreadsheetml/2006/main"/>
</file>

<file path=xl/threadedComments/threadedComment2.xml><?xml version="1.0" encoding="utf-8"?>
<ThreadedComments xmlns="http://schemas.microsoft.com/office/spreadsheetml/2018/threadedcomments" xmlns:x="http://schemas.openxmlformats.org/spreadsheetml/2006/main"/>
</file>

<file path=xl/threadedComments/threadedComment3.xml><?xml version="1.0" encoding="utf-8"?>
<ThreadedComments xmlns="http://schemas.microsoft.com/office/spreadsheetml/2018/threadedcomments" xmlns:x="http://schemas.openxmlformats.org/spreadsheetml/2006/main"/>
</file>

<file path=xl/threadedComments/threadedComment4.xml><?xml version="1.0" encoding="utf-8"?>
<ThreadedComments xmlns="http://schemas.microsoft.com/office/spreadsheetml/2018/threadedcomments" xmlns:x="http://schemas.openxmlformats.org/spreadsheetml/2006/main"/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0:T89"/>
  <sheetViews>
    <sheetView showGridLines="0" tabSelected="1" topLeftCell="A41" zoomScaleNormal="100" workbookViewId="0">
      <selection activeCell="A94" sqref="A94"/>
    </sheetView>
  </sheetViews>
  <sheetFormatPr baseColWidth="10" defaultRowHeight="14" x14ac:dyDescent="0.3"/>
  <cols>
    <col min="1" max="1" width="25.33203125" customWidth="1"/>
    <col min="5" max="8" width="15.33203125" bestFit="1" customWidth="1"/>
    <col min="9" max="9" width="15.33203125" customWidth="1"/>
    <col min="10" max="10" width="20.08203125" customWidth="1"/>
    <col min="15" max="15" width="12.33203125" bestFit="1" customWidth="1"/>
  </cols>
  <sheetData>
    <row r="10" spans="1:20" ht="54" customHeight="1" x14ac:dyDescent="0.3"/>
    <row r="14" spans="1:20" ht="15" x14ac:dyDescent="0.35">
      <c r="P14" s="4"/>
    </row>
    <row r="15" spans="1:20" ht="15" customHeight="1" x14ac:dyDescent="0.35">
      <c r="A15" s="4" t="s">
        <v>0</v>
      </c>
    </row>
    <row r="16" spans="1:20" ht="3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" x14ac:dyDescent="0.35">
      <c r="A17" s="15"/>
      <c r="B17" s="16"/>
      <c r="C17" s="16"/>
      <c r="D17" s="16"/>
      <c r="E17" s="16" t="s">
        <v>1</v>
      </c>
      <c r="F17" s="16"/>
      <c r="G17" s="16"/>
      <c r="H17" s="16"/>
      <c r="I17" s="16"/>
      <c r="J17" s="16"/>
      <c r="K17" s="16" t="s">
        <v>2</v>
      </c>
      <c r="L17" s="16"/>
      <c r="M17" s="16"/>
      <c r="N17" s="16"/>
      <c r="O17" s="16"/>
      <c r="P17" s="16" t="s">
        <v>71</v>
      </c>
      <c r="Q17" s="16"/>
      <c r="R17" s="16"/>
      <c r="S17" s="16"/>
      <c r="T17" s="16"/>
    </row>
    <row r="18" spans="1:20" ht="15" x14ac:dyDescent="0.35">
      <c r="A18" s="2"/>
      <c r="B18" s="14"/>
      <c r="C18" s="14"/>
      <c r="D18" s="14"/>
      <c r="E18" s="24" t="s">
        <v>3</v>
      </c>
      <c r="F18" s="14"/>
      <c r="G18" s="14"/>
      <c r="H18" s="14"/>
      <c r="I18" s="14"/>
      <c r="J18" s="14"/>
      <c r="K18" s="14" t="s">
        <v>4</v>
      </c>
      <c r="L18" s="14"/>
      <c r="M18" s="14"/>
      <c r="N18" s="14"/>
      <c r="O18" s="10"/>
      <c r="P18" s="14" t="s">
        <v>5</v>
      </c>
      <c r="Q18" s="14"/>
      <c r="R18" s="14"/>
      <c r="S18" s="14"/>
      <c r="T18" s="14"/>
    </row>
    <row r="19" spans="1:20" ht="15" x14ac:dyDescent="0.35">
      <c r="A19" s="38"/>
      <c r="B19" s="38"/>
      <c r="C19" s="38"/>
      <c r="D19" s="38"/>
      <c r="E19" s="10">
        <v>2018</v>
      </c>
      <c r="F19" s="10">
        <v>2019</v>
      </c>
      <c r="G19" s="10">
        <v>2020</v>
      </c>
      <c r="H19" s="10">
        <v>2021</v>
      </c>
      <c r="I19" s="10">
        <v>2022</v>
      </c>
      <c r="J19" s="37"/>
      <c r="K19" s="10">
        <v>2018</v>
      </c>
      <c r="L19" s="10">
        <v>2019</v>
      </c>
      <c r="M19" s="10">
        <v>2020</v>
      </c>
      <c r="N19" s="10">
        <v>2021</v>
      </c>
      <c r="O19" s="10">
        <v>2022</v>
      </c>
      <c r="P19" s="10">
        <v>2018</v>
      </c>
      <c r="Q19" s="10">
        <v>2019</v>
      </c>
      <c r="R19" s="10">
        <v>2020</v>
      </c>
      <c r="S19" s="10">
        <v>2021</v>
      </c>
      <c r="T19" s="10">
        <v>2022</v>
      </c>
    </row>
    <row r="20" spans="1:20" ht="15" x14ac:dyDescent="0.35">
      <c r="A20" t="s">
        <v>6</v>
      </c>
      <c r="E20" s="28">
        <v>26.678928199999998</v>
      </c>
      <c r="F20" s="28">
        <v>26.7386613</v>
      </c>
      <c r="G20" s="28">
        <v>38.605589899999998</v>
      </c>
      <c r="H20" s="28">
        <v>31.181643699999999</v>
      </c>
      <c r="I20" s="28">
        <v>29.998560399999999</v>
      </c>
      <c r="J20" s="17"/>
      <c r="K20" s="25">
        <v>19274011.800000001</v>
      </c>
      <c r="L20" s="25">
        <v>19406597.199999999</v>
      </c>
      <c r="M20" s="25">
        <v>27491659.300000001</v>
      </c>
      <c r="N20" s="25">
        <v>23354619.399999999</v>
      </c>
      <c r="O20" s="25">
        <v>22374019.600000001</v>
      </c>
      <c r="P20" s="19">
        <f>(E20/K20)*1000000</f>
        <v>1.3841917539969544</v>
      </c>
      <c r="Q20" s="19">
        <f>(F20/L20)*1000000</f>
        <v>1.3778129686743847</v>
      </c>
      <c r="R20" s="19">
        <f>(G20/M20)*1000000</f>
        <v>1.4042655439135314</v>
      </c>
      <c r="S20" s="19">
        <f>(H20/N20)*1000000</f>
        <v>1.3351381654286347</v>
      </c>
      <c r="T20" s="19">
        <f>(I20/O20)*1000000</f>
        <v>1.3407765317234277</v>
      </c>
    </row>
    <row r="21" spans="1:20" ht="15" x14ac:dyDescent="0.35">
      <c r="A21" t="s">
        <v>7</v>
      </c>
      <c r="E21" s="28">
        <v>2.3579198999999997</v>
      </c>
      <c r="F21" s="28">
        <v>2.5806647999999996</v>
      </c>
      <c r="G21" s="28">
        <v>4.2429722000000005</v>
      </c>
      <c r="H21" s="28">
        <v>3.4928569999999999</v>
      </c>
      <c r="I21" s="28">
        <v>2.9249477000000002</v>
      </c>
      <c r="J21" s="17"/>
      <c r="K21" s="25">
        <v>1040980.8</v>
      </c>
      <c r="L21" s="25">
        <v>1054654.1000000001</v>
      </c>
      <c r="M21" s="25">
        <v>1811726.8</v>
      </c>
      <c r="N21" s="25">
        <v>1486408.6</v>
      </c>
      <c r="O21" s="25">
        <v>1248621.2</v>
      </c>
      <c r="P21" s="19">
        <f t="shared" ref="P21:P26" si="0">(E21/K21)*1000000</f>
        <v>2.2650945147115102</v>
      </c>
      <c r="Q21" s="19">
        <f t="shared" ref="Q21:S26" si="1">(F21/L21)*1000000</f>
        <v>2.4469300408541526</v>
      </c>
      <c r="R21" s="19">
        <f t="shared" si="1"/>
        <v>2.3419492387042022</v>
      </c>
      <c r="S21" s="19">
        <f t="shared" si="1"/>
        <v>2.3498632879276933</v>
      </c>
      <c r="T21" s="19">
        <f t="shared" ref="T21:T26" si="2">(I21/O21)*1000000</f>
        <v>2.3425420776132908</v>
      </c>
    </row>
    <row r="22" spans="1:20" ht="15" x14ac:dyDescent="0.35">
      <c r="A22" t="s">
        <v>8</v>
      </c>
      <c r="E22" s="28">
        <v>1.8320314</v>
      </c>
      <c r="F22" s="28">
        <v>2.0478141000000001</v>
      </c>
      <c r="G22" s="28">
        <v>3.7749112</v>
      </c>
      <c r="H22" s="28">
        <v>2.7358375999999995</v>
      </c>
      <c r="I22" s="28">
        <v>1.9657979999999999</v>
      </c>
      <c r="J22" s="17"/>
      <c r="K22" s="25">
        <v>915584.7</v>
      </c>
      <c r="L22" s="25">
        <v>979730</v>
      </c>
      <c r="M22" s="25">
        <v>1795722.2</v>
      </c>
      <c r="N22" s="25">
        <v>1333738.2</v>
      </c>
      <c r="O22" s="25">
        <v>965236</v>
      </c>
      <c r="P22" s="19">
        <f t="shared" si="0"/>
        <v>2.0009414748848466</v>
      </c>
      <c r="Q22" s="19">
        <f t="shared" si="1"/>
        <v>2.0901820909842508</v>
      </c>
      <c r="R22" s="19">
        <f t="shared" si="1"/>
        <v>2.1021688098526599</v>
      </c>
      <c r="S22" s="19">
        <f t="shared" si="1"/>
        <v>2.0512553363171269</v>
      </c>
      <c r="T22" s="19">
        <f t="shared" si="2"/>
        <v>2.0365983034200963</v>
      </c>
    </row>
    <row r="23" spans="1:20" ht="15" x14ac:dyDescent="0.35">
      <c r="A23" t="s">
        <v>9</v>
      </c>
      <c r="E23" s="28">
        <v>6.2346009999999996</v>
      </c>
      <c r="F23" s="28">
        <v>6.1346692999999997</v>
      </c>
      <c r="G23" s="28">
        <v>9.3444068000000016</v>
      </c>
      <c r="H23" s="28">
        <v>7.5501991999999998</v>
      </c>
      <c r="I23" s="28">
        <v>6.0546939999999996</v>
      </c>
      <c r="J23" s="17"/>
      <c r="K23" s="25">
        <v>2887381.9</v>
      </c>
      <c r="L23" s="25">
        <v>2984540</v>
      </c>
      <c r="M23" s="25">
        <v>4544757.4000000004</v>
      </c>
      <c r="N23" s="25">
        <v>3706195.6</v>
      </c>
      <c r="O23" s="25">
        <v>2897190.5</v>
      </c>
      <c r="P23" s="19">
        <f t="shared" si="0"/>
        <v>2.159257492055346</v>
      </c>
      <c r="Q23" s="19">
        <f t="shared" si="1"/>
        <v>2.0554823523893129</v>
      </c>
      <c r="R23" s="19">
        <f t="shared" si="1"/>
        <v>2.0560848418443638</v>
      </c>
      <c r="S23" s="19">
        <f t="shared" si="1"/>
        <v>2.0371831427353695</v>
      </c>
      <c r="T23" s="19">
        <f t="shared" si="2"/>
        <v>2.0898501496536039</v>
      </c>
    </row>
    <row r="24" spans="1:20" ht="15" x14ac:dyDescent="0.35">
      <c r="A24" t="s">
        <v>10</v>
      </c>
      <c r="E24" s="28">
        <v>5.4553786999999998</v>
      </c>
      <c r="F24" s="28">
        <v>5.9910712000000004</v>
      </c>
      <c r="G24" s="28">
        <v>9.8630211999999986</v>
      </c>
      <c r="H24" s="28">
        <v>8.2681553000000001</v>
      </c>
      <c r="I24" s="28">
        <v>6.6587020999999993</v>
      </c>
      <c r="J24" s="17"/>
      <c r="K24" s="25">
        <v>1361056.7</v>
      </c>
      <c r="L24" s="25">
        <v>1601262.9</v>
      </c>
      <c r="M24" s="25">
        <v>2655047.7999999998</v>
      </c>
      <c r="N24" s="25">
        <v>2217648.5</v>
      </c>
      <c r="O24" s="25">
        <v>1747547.7</v>
      </c>
      <c r="P24" s="19">
        <f t="shared" si="0"/>
        <v>4.00819356019481</v>
      </c>
      <c r="Q24" s="19">
        <f t="shared" si="1"/>
        <v>3.7414663138701338</v>
      </c>
      <c r="R24" s="19">
        <f t="shared" si="1"/>
        <v>3.714818693659677</v>
      </c>
      <c r="S24" s="19">
        <f t="shared" si="1"/>
        <v>3.7283434683179051</v>
      </c>
      <c r="T24" s="19">
        <f t="shared" si="2"/>
        <v>3.8103120733127911</v>
      </c>
    </row>
    <row r="25" spans="1:20" ht="15" x14ac:dyDescent="0.35">
      <c r="A25" t="s">
        <v>11</v>
      </c>
      <c r="E25" s="28">
        <v>1.4456418</v>
      </c>
      <c r="F25" s="28">
        <v>1.552362</v>
      </c>
      <c r="G25" s="28">
        <v>2.0109707000000001</v>
      </c>
      <c r="H25" s="28">
        <v>1.7948078999999999</v>
      </c>
      <c r="I25" s="28">
        <v>1.6597006999999999</v>
      </c>
      <c r="J25" s="17"/>
      <c r="K25" s="25">
        <v>475485.2</v>
      </c>
      <c r="L25" s="25">
        <v>508011.6</v>
      </c>
      <c r="M25" s="25">
        <v>638317.1</v>
      </c>
      <c r="N25" s="25">
        <v>570948.69999999995</v>
      </c>
      <c r="O25" s="25">
        <v>519406.2</v>
      </c>
      <c r="P25" s="19">
        <f t="shared" si="0"/>
        <v>3.0403507827372964</v>
      </c>
      <c r="Q25" s="19">
        <f t="shared" si="1"/>
        <v>3.0557609314432979</v>
      </c>
      <c r="R25" s="19">
        <f t="shared" si="1"/>
        <v>3.1504258620049503</v>
      </c>
      <c r="S25" s="19">
        <f t="shared" si="1"/>
        <v>3.1435537028107783</v>
      </c>
      <c r="T25" s="19">
        <f t="shared" si="2"/>
        <v>3.195380994682004</v>
      </c>
    </row>
    <row r="26" spans="1:20" ht="15" x14ac:dyDescent="0.35">
      <c r="A26" t="s">
        <v>12</v>
      </c>
      <c r="B26" s="13"/>
      <c r="C26" s="13"/>
      <c r="D26" s="13"/>
      <c r="E26" s="28">
        <f>E27-(SUM(E20:E25))</f>
        <v>6.6376822000000146</v>
      </c>
      <c r="F26" s="28">
        <f t="shared" ref="F26:H26" si="3">F27-(SUM(F20:F25))</f>
        <v>7.9366371999999927</v>
      </c>
      <c r="G26" s="28">
        <f t="shared" si="3"/>
        <v>13.125316800000007</v>
      </c>
      <c r="H26" s="28">
        <f t="shared" si="3"/>
        <v>12.093004400000005</v>
      </c>
      <c r="I26" s="28">
        <f>I27-(SUM(I20:I25))</f>
        <v>9.587619200000006</v>
      </c>
      <c r="J26" s="17"/>
      <c r="K26" s="25">
        <f>K27-(SUM(K20:K25))</f>
        <v>1853602.6000000015</v>
      </c>
      <c r="L26" s="25">
        <f t="shared" ref="L26:O26" si="4">L27-(SUM(L20:L25))</f>
        <v>1977336.8999999985</v>
      </c>
      <c r="M26" s="25">
        <f t="shared" si="4"/>
        <v>3567127.3000000045</v>
      </c>
      <c r="N26" s="25">
        <f t="shared" si="4"/>
        <v>3248210.799999997</v>
      </c>
      <c r="O26" s="25">
        <f t="shared" si="4"/>
        <v>2534252</v>
      </c>
      <c r="P26" s="19">
        <f t="shared" si="0"/>
        <v>3.5809629313208822</v>
      </c>
      <c r="Q26" s="19">
        <f t="shared" si="1"/>
        <v>4.0138011888616445</v>
      </c>
      <c r="R26" s="19">
        <f t="shared" si="1"/>
        <v>3.6795201561772104</v>
      </c>
      <c r="S26" s="19">
        <f t="shared" si="1"/>
        <v>3.7229740138786611</v>
      </c>
      <c r="T26" s="19">
        <f t="shared" si="2"/>
        <v>3.7832146132271007</v>
      </c>
    </row>
    <row r="27" spans="1:20" ht="15" x14ac:dyDescent="0.35">
      <c r="A27" s="13" t="s">
        <v>13</v>
      </c>
      <c r="E27" s="44">
        <v>50.642183200000005</v>
      </c>
      <c r="F27" s="44">
        <v>52.981879899999996</v>
      </c>
      <c r="G27" s="44">
        <v>80.967188800000002</v>
      </c>
      <c r="H27" s="44">
        <v>67.116505099999998</v>
      </c>
      <c r="I27" s="44">
        <v>58.850022100000004</v>
      </c>
      <c r="J27" s="18"/>
      <c r="K27" s="26">
        <v>27808103.699999999</v>
      </c>
      <c r="L27" s="26">
        <v>28512132.699999999</v>
      </c>
      <c r="M27" s="26">
        <v>42504357.900000006</v>
      </c>
      <c r="N27" s="26">
        <v>35917769.799999997</v>
      </c>
      <c r="O27" s="26">
        <v>32286273.199999999</v>
      </c>
      <c r="P27" s="27">
        <f t="shared" ref="P27" si="5">(E27/K27)*1000000</f>
        <v>1.8211304066735052</v>
      </c>
      <c r="Q27" s="27">
        <f t="shared" ref="Q27" si="6">(F27/L27)*1000000</f>
        <v>1.8582222683047487</v>
      </c>
      <c r="R27" s="27">
        <f t="shared" ref="R27" si="7">(G27/M27)*1000000</f>
        <v>1.90491499696317</v>
      </c>
      <c r="S27" s="27">
        <f t="shared" ref="S27" si="8">(H27/N27)*1000000</f>
        <v>1.8686156037449744</v>
      </c>
      <c r="T27" s="27">
        <f>(I27/O27)*1000000</f>
        <v>1.8227567404713656</v>
      </c>
    </row>
    <row r="28" spans="1:20" x14ac:dyDescent="0.3">
      <c r="H28" s="34"/>
      <c r="I28" s="34">
        <f>I27-E27</f>
        <v>8.2078388999999987</v>
      </c>
      <c r="O28" s="41"/>
    </row>
    <row r="29" spans="1:20" x14ac:dyDescent="0.3">
      <c r="I29">
        <f>I28/E27</f>
        <v>0.16207513936721429</v>
      </c>
      <c r="O29">
        <f>N3</f>
        <v>0</v>
      </c>
    </row>
    <row r="39" spans="12:16" x14ac:dyDescent="0.3">
      <c r="L39" s="43"/>
      <c r="M39" s="43"/>
      <c r="N39" s="43"/>
      <c r="O39" s="43"/>
      <c r="P39" s="43"/>
    </row>
    <row r="64" spans="10:10" x14ac:dyDescent="0.3">
      <c r="J64" s="23"/>
    </row>
    <row r="65" spans="1:16" x14ac:dyDescent="0.3">
      <c r="J65" s="23"/>
    </row>
    <row r="66" spans="1:16" x14ac:dyDescent="0.3">
      <c r="J66" s="23"/>
    </row>
    <row r="67" spans="1:16" x14ac:dyDescent="0.3">
      <c r="J67" s="23"/>
    </row>
    <row r="68" spans="1:16" x14ac:dyDescent="0.3">
      <c r="J68" s="23"/>
    </row>
    <row r="69" spans="1:16" x14ac:dyDescent="0.3">
      <c r="J69" s="23"/>
    </row>
    <row r="70" spans="1:16" x14ac:dyDescent="0.3">
      <c r="J70" s="23"/>
    </row>
    <row r="71" spans="1:16" x14ac:dyDescent="0.3">
      <c r="J71" s="23"/>
    </row>
    <row r="72" spans="1:16" x14ac:dyDescent="0.3">
      <c r="J72" s="23"/>
    </row>
    <row r="73" spans="1:16" x14ac:dyDescent="0.3">
      <c r="J73" s="23"/>
    </row>
    <row r="74" spans="1:16" x14ac:dyDescent="0.3">
      <c r="J74" s="23"/>
    </row>
    <row r="75" spans="1:16" x14ac:dyDescent="0.3">
      <c r="J75" s="23"/>
    </row>
    <row r="76" spans="1:16" x14ac:dyDescent="0.3">
      <c r="J76" s="23"/>
    </row>
    <row r="77" spans="1:16" ht="15" x14ac:dyDescent="0.35">
      <c r="A77" s="4"/>
      <c r="M77" s="23"/>
    </row>
    <row r="78" spans="1:16" ht="3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23"/>
      <c r="N78" s="1"/>
      <c r="O78" s="1"/>
      <c r="P78" s="1"/>
    </row>
    <row r="79" spans="1:16" ht="15" x14ac:dyDescent="0.35">
      <c r="A79" s="15"/>
      <c r="B79" s="16"/>
      <c r="C79" s="16"/>
      <c r="D79" s="16"/>
      <c r="E79" s="16" t="s">
        <v>14</v>
      </c>
      <c r="F79" s="16"/>
      <c r="G79" s="16"/>
      <c r="H79" s="16"/>
      <c r="I79" s="16" t="s">
        <v>15</v>
      </c>
      <c r="J79" s="16"/>
      <c r="K79" s="16"/>
      <c r="L79" s="16"/>
      <c r="M79" s="23"/>
      <c r="N79" s="16" t="s">
        <v>16</v>
      </c>
      <c r="O79" s="16"/>
      <c r="P79" s="16"/>
    </row>
    <row r="80" spans="1:16" ht="15" x14ac:dyDescent="0.35">
      <c r="A80" s="20"/>
      <c r="B80" s="21"/>
      <c r="C80" s="21"/>
      <c r="D80" s="21"/>
      <c r="E80" s="21" t="s">
        <v>17</v>
      </c>
      <c r="F80" s="21" t="s">
        <v>18</v>
      </c>
      <c r="G80" s="21" t="s">
        <v>19</v>
      </c>
      <c r="H80" s="21"/>
      <c r="I80" s="21" t="s">
        <v>20</v>
      </c>
      <c r="J80" s="21" t="s">
        <v>21</v>
      </c>
      <c r="K80" s="21" t="s">
        <v>22</v>
      </c>
      <c r="L80" s="21" t="s">
        <v>23</v>
      </c>
      <c r="M80" s="23"/>
      <c r="N80" s="21" t="s">
        <v>24</v>
      </c>
      <c r="O80" s="21"/>
      <c r="P80" s="21"/>
    </row>
    <row r="81" spans="1:16" ht="15" x14ac:dyDescent="0.35">
      <c r="A81" s="20"/>
      <c r="B81" s="21"/>
      <c r="C81" s="21"/>
      <c r="D81" s="21"/>
      <c r="E81" s="21" t="s">
        <v>25</v>
      </c>
      <c r="F81" s="21" t="s">
        <v>26</v>
      </c>
      <c r="G81" s="21" t="s">
        <v>27</v>
      </c>
      <c r="H81" s="21"/>
      <c r="I81" s="21" t="s">
        <v>28</v>
      </c>
      <c r="J81" s="21" t="s">
        <v>29</v>
      </c>
      <c r="K81" s="21" t="s">
        <v>30</v>
      </c>
      <c r="L81" s="21" t="s">
        <v>31</v>
      </c>
      <c r="M81" s="23"/>
      <c r="N81" s="21" t="s">
        <v>32</v>
      </c>
      <c r="O81" s="21" t="s">
        <v>33</v>
      </c>
      <c r="P81" s="21"/>
    </row>
    <row r="82" spans="1:16" ht="15" x14ac:dyDescent="0.35">
      <c r="A82" s="3" t="s">
        <v>34</v>
      </c>
      <c r="B82" s="3"/>
      <c r="C82" s="3"/>
      <c r="D82" s="3"/>
      <c r="E82" s="22">
        <f>(I20/H20-1)</f>
        <v>-3.7941659246141679E-2</v>
      </c>
      <c r="F82" s="22">
        <f>(H20/G20-1)</f>
        <v>-0.19230236396413669</v>
      </c>
      <c r="G82" s="22">
        <f>(I20/E20)-1</f>
        <v>0.12442899411528829</v>
      </c>
      <c r="H82" s="22"/>
      <c r="I82" s="22">
        <f>(O20/N20)-1</f>
        <v>-4.1987402286675524E-2</v>
      </c>
      <c r="J82" s="22">
        <f>(N20/M20)-1</f>
        <v>-0.15048345590402401</v>
      </c>
      <c r="K82" s="22">
        <f>(O20/K20)-1</f>
        <v>0.16083874141863919</v>
      </c>
      <c r="L82" s="22">
        <f>(O20/L20)-1</f>
        <v>0.15290791937496406</v>
      </c>
      <c r="N82" s="22">
        <f>(T20/S20)-1</f>
        <v>4.223058287741166E-3</v>
      </c>
      <c r="O82" s="22">
        <f>(T20/P20)-1</f>
        <v>-3.1365034611831821E-2</v>
      </c>
    </row>
    <row r="83" spans="1:16" ht="15" x14ac:dyDescent="0.35">
      <c r="A83" s="3" t="s">
        <v>35</v>
      </c>
      <c r="E83" s="22">
        <f t="shared" ref="E83:E89" si="9">(I21/H21-1)</f>
        <v>-0.16259162628186608</v>
      </c>
      <c r="F83" s="22">
        <f t="shared" ref="F83:F89" si="10">(H21/G21-1)</f>
        <v>-0.17679003411806482</v>
      </c>
      <c r="G83" s="22">
        <f t="shared" ref="G83:G89" si="11">(I21/E21)-1</f>
        <v>0.24047797382769476</v>
      </c>
      <c r="H83" s="22"/>
      <c r="I83" s="22">
        <f t="shared" ref="I83:I89" si="12">(O21/N21)-1</f>
        <v>-0.15997445117042519</v>
      </c>
      <c r="J83" s="22">
        <f t="shared" ref="J83:J89" si="13">(N21/M21)-1</f>
        <v>-0.17956250357393833</v>
      </c>
      <c r="K83" s="22">
        <f t="shared" ref="K83:K88" si="14">(O21/K21)-1</f>
        <v>0.1994661188755833</v>
      </c>
      <c r="L83" s="22">
        <f t="shared" ref="L83:L89" si="15">(O21/L21)-1</f>
        <v>0.18391537092587962</v>
      </c>
      <c r="N83" s="22">
        <f>(T21/S21)-1</f>
        <v>-3.11558989495897E-3</v>
      </c>
      <c r="O83" s="22">
        <f t="shared" ref="O83:O88" si="16">(T21/P21)-1</f>
        <v>3.4191757738482043E-2</v>
      </c>
    </row>
    <row r="84" spans="1:16" ht="15" x14ac:dyDescent="0.35">
      <c r="A84" s="3" t="s">
        <v>36</v>
      </c>
      <c r="E84" s="22">
        <f t="shared" si="9"/>
        <v>-0.28146392899929429</v>
      </c>
      <c r="F84" s="22">
        <f t="shared" si="10"/>
        <v>-0.27525775970571187</v>
      </c>
      <c r="G84" s="22">
        <f t="shared" si="11"/>
        <v>7.3015451591059044E-2</v>
      </c>
      <c r="H84" s="22"/>
      <c r="I84" s="22">
        <f t="shared" si="12"/>
        <v>-0.27629275370533735</v>
      </c>
      <c r="J84" s="22">
        <f t="shared" si="13"/>
        <v>-0.25726919230602596</v>
      </c>
      <c r="K84" s="22">
        <f t="shared" si="14"/>
        <v>5.4229062587000554E-2</v>
      </c>
      <c r="L84" s="22">
        <f t="shared" si="15"/>
        <v>-1.4793871781000889E-2</v>
      </c>
      <c r="N84" s="22">
        <f t="shared" ref="N84:N89" si="17">(T22/S22)-1</f>
        <v>-7.1453965956993493E-3</v>
      </c>
      <c r="O84" s="22">
        <f t="shared" si="16"/>
        <v>1.7820025714296195E-2</v>
      </c>
    </row>
    <row r="85" spans="1:16" ht="15" x14ac:dyDescent="0.35">
      <c r="A85" s="3" t="s">
        <v>37</v>
      </c>
      <c r="E85" s="22">
        <f t="shared" si="9"/>
        <v>-0.19807493291037936</v>
      </c>
      <c r="F85" s="22">
        <f t="shared" si="10"/>
        <v>-0.19200872119565704</v>
      </c>
      <c r="G85" s="22">
        <f t="shared" si="11"/>
        <v>-2.8856217101944415E-2</v>
      </c>
      <c r="H85" s="22"/>
      <c r="I85" s="22">
        <f t="shared" si="12"/>
        <v>-0.21828451256053516</v>
      </c>
      <c r="J85" s="22">
        <f t="shared" si="13"/>
        <v>-0.18451189495835363</v>
      </c>
      <c r="K85" s="22">
        <f t="shared" si="14"/>
        <v>3.3970566900070054E-3</v>
      </c>
      <c r="L85" s="22">
        <f t="shared" si="15"/>
        <v>-2.9267324277778117E-2</v>
      </c>
      <c r="N85" s="22">
        <f t="shared" si="17"/>
        <v>2.5852858200818174E-2</v>
      </c>
      <c r="O85" s="22">
        <f t="shared" si="16"/>
        <v>-3.2144078534920295E-2</v>
      </c>
    </row>
    <row r="86" spans="1:16" ht="15" x14ac:dyDescent="0.35">
      <c r="A86" s="3" t="s">
        <v>38</v>
      </c>
      <c r="E86" s="22">
        <f t="shared" si="9"/>
        <v>-0.19465686620569411</v>
      </c>
      <c r="F86" s="22">
        <f t="shared" si="10"/>
        <v>-0.16170155854475898</v>
      </c>
      <c r="G86" s="22">
        <f t="shared" si="11"/>
        <v>0.22057559450455733</v>
      </c>
      <c r="H86" s="22"/>
      <c r="I86" s="22">
        <f t="shared" si="12"/>
        <v>-0.21198165534348656</v>
      </c>
      <c r="J86" s="22">
        <f t="shared" si="13"/>
        <v>-0.16474253307228592</v>
      </c>
      <c r="K86" s="22">
        <f t="shared" si="14"/>
        <v>0.28396392303127427</v>
      </c>
      <c r="L86" s="22">
        <f t="shared" si="15"/>
        <v>9.1355891652769916E-2</v>
      </c>
      <c r="N86" s="22">
        <f t="shared" si="17"/>
        <v>2.1985261200161643E-2</v>
      </c>
      <c r="O86" s="22">
        <f t="shared" si="16"/>
        <v>-4.9369244251867284E-2</v>
      </c>
    </row>
    <row r="87" spans="1:16" ht="15" x14ac:dyDescent="0.35">
      <c r="A87" s="3" t="s">
        <v>39</v>
      </c>
      <c r="E87" s="22">
        <f t="shared" si="9"/>
        <v>-7.527669117123903E-2</v>
      </c>
      <c r="F87" s="22">
        <f t="shared" si="10"/>
        <v>-0.10749177001932464</v>
      </c>
      <c r="G87" s="22">
        <f t="shared" si="11"/>
        <v>0.14807188060002141</v>
      </c>
      <c r="H87" s="22"/>
      <c r="I87" s="22">
        <f t="shared" si="12"/>
        <v>-9.0275185844192252E-2</v>
      </c>
      <c r="J87" s="22">
        <f t="shared" si="13"/>
        <v>-0.10554064743056391</v>
      </c>
      <c r="K87" s="22">
        <f t="shared" si="14"/>
        <v>9.2370908705465382E-2</v>
      </c>
      <c r="L87" s="22">
        <f t="shared" si="15"/>
        <v>2.2429802784031061E-2</v>
      </c>
      <c r="N87" s="22">
        <f t="shared" si="17"/>
        <v>1.6486847934197746E-2</v>
      </c>
      <c r="O87" s="22">
        <f t="shared" si="16"/>
        <v>5.0990896453444901E-2</v>
      </c>
    </row>
    <row r="88" spans="1:16" ht="15" x14ac:dyDescent="0.35">
      <c r="A88" s="3" t="s">
        <v>40</v>
      </c>
      <c r="E88" s="22">
        <f t="shared" si="9"/>
        <v>-0.20717640688198191</v>
      </c>
      <c r="F88" s="22">
        <f t="shared" si="10"/>
        <v>-7.8650474935584191E-2</v>
      </c>
      <c r="G88" s="22">
        <f t="shared" si="11"/>
        <v>0.44442275347258797</v>
      </c>
      <c r="H88" s="22"/>
      <c r="I88" s="22">
        <f t="shared" si="12"/>
        <v>-0.21980063609172096</v>
      </c>
      <c r="J88" s="22">
        <f t="shared" si="13"/>
        <v>-8.9404294598627643E-2</v>
      </c>
      <c r="K88" s="22">
        <f t="shared" si="14"/>
        <v>0.36720352032307146</v>
      </c>
      <c r="L88" s="22">
        <f t="shared" si="15"/>
        <v>0.28164907052510979</v>
      </c>
      <c r="N88" s="22">
        <f t="shared" si="17"/>
        <v>1.6180773522423753E-2</v>
      </c>
      <c r="O88" s="22">
        <f t="shared" si="16"/>
        <v>5.6479691576035274E-2</v>
      </c>
    </row>
    <row r="89" spans="1:16" ht="15" x14ac:dyDescent="0.35">
      <c r="A89" s="35" t="s">
        <v>41</v>
      </c>
      <c r="B89" s="13"/>
      <c r="C89" s="13"/>
      <c r="D89" s="13"/>
      <c r="E89" s="36">
        <f t="shared" si="9"/>
        <v>-0.12316617183334233</v>
      </c>
      <c r="F89" s="36">
        <f t="shared" si="10"/>
        <v>-0.17106538963842599</v>
      </c>
      <c r="G89" s="36">
        <f t="shared" si="11"/>
        <v>0.16207513936721418</v>
      </c>
      <c r="H89" s="36"/>
      <c r="I89" s="36">
        <f t="shared" si="12"/>
        <v>-0.10110584872672124</v>
      </c>
      <c r="J89" s="36">
        <f t="shared" si="13"/>
        <v>-0.15496265384119612</v>
      </c>
      <c r="K89" s="36">
        <f>(O27/K27)-1</f>
        <v>0.16103829115107904</v>
      </c>
      <c r="L89" s="36">
        <f t="shared" si="15"/>
        <v>0.13236963154285553</v>
      </c>
      <c r="N89" s="22">
        <f t="shared" si="17"/>
        <v>-2.4541624923660632E-2</v>
      </c>
      <c r="O89" s="22">
        <f>(T27/P27)-1</f>
        <v>8.9303533228624055E-4</v>
      </c>
    </row>
  </sheetData>
  <phoneticPr fontId="8" type="noConversion"/>
  <pageMargins left="0.7" right="0.7" top="0.78740157499999996" bottom="0.78740157499999996" header="0.3" footer="0.3"/>
  <pageSetup paperSize="9" orientation="portrait" r:id="rId1"/>
  <ignoredErrors>
    <ignoredError sqref="J27 K26:O26 E26:I2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ADE9B-302B-4D43-89F2-610EC8FC60EF}">
  <sheetPr>
    <tabColor rgb="FFE4CA5E"/>
  </sheetPr>
  <dimension ref="A13:AA88"/>
  <sheetViews>
    <sheetView showGridLines="0" topLeftCell="G11" zoomScale="90" zoomScaleNormal="90" workbookViewId="0">
      <selection activeCell="N37" sqref="N37"/>
    </sheetView>
  </sheetViews>
  <sheetFormatPr baseColWidth="10" defaultColWidth="10.58203125" defaultRowHeight="14.5" x14ac:dyDescent="0.35"/>
  <cols>
    <col min="1" max="1" width="25.33203125" style="47" customWidth="1"/>
    <col min="2" max="3" width="10.58203125" style="47"/>
    <col min="4" max="4" width="34" style="47" customWidth="1"/>
    <col min="5" max="5" width="41.58203125" style="47" customWidth="1"/>
    <col min="6" max="6" width="37.25" style="47" customWidth="1"/>
    <col min="7" max="7" width="11.33203125" style="47" bestFit="1" customWidth="1"/>
    <col min="8" max="8" width="11.33203125" style="47" customWidth="1"/>
    <col min="9" max="15" width="11.33203125" style="47" bestFit="1" customWidth="1"/>
    <col min="16" max="16384" width="10.58203125" style="47"/>
  </cols>
  <sheetData>
    <row r="13" spans="1:6" ht="15" x14ac:dyDescent="0.35">
      <c r="A13" s="5" t="s">
        <v>73</v>
      </c>
      <c r="B13" s="6"/>
      <c r="C13" s="7"/>
      <c r="D13" s="7"/>
      <c r="E13" s="7"/>
      <c r="F13" s="7"/>
    </row>
    <row r="14" spans="1:6" ht="3" customHeight="1" x14ac:dyDescent="0.35">
      <c r="A14" s="39"/>
      <c r="B14" s="40"/>
      <c r="C14" s="40"/>
      <c r="D14" s="40"/>
      <c r="E14" s="40"/>
      <c r="F14" s="40"/>
    </row>
    <row r="15" spans="1:6" ht="15" x14ac:dyDescent="0.35">
      <c r="A15" s="10" t="s">
        <v>74</v>
      </c>
      <c r="B15" s="12"/>
      <c r="C15" s="10"/>
      <c r="D15" s="10"/>
      <c r="E15" s="10"/>
      <c r="F15" s="10" t="s">
        <v>75</v>
      </c>
    </row>
    <row r="16" spans="1:6" ht="15" x14ac:dyDescent="0.35">
      <c r="A16" s="10"/>
      <c r="B16" s="12" t="s">
        <v>76</v>
      </c>
      <c r="C16" s="10" t="s">
        <v>77</v>
      </c>
      <c r="D16" s="10" t="s">
        <v>68</v>
      </c>
      <c r="E16" s="10" t="s">
        <v>69</v>
      </c>
      <c r="F16" s="10" t="s">
        <v>70</v>
      </c>
    </row>
    <row r="17" spans="1:27" x14ac:dyDescent="0.35">
      <c r="A17" s="48" t="s">
        <v>78</v>
      </c>
      <c r="B17" s="47">
        <v>2018</v>
      </c>
      <c r="C17" s="47">
        <v>1</v>
      </c>
      <c r="D17" s="49">
        <v>1.8121452927165416</v>
      </c>
      <c r="E17" s="49"/>
      <c r="F17" s="50">
        <f>AVERAGE(D17:D28)</f>
        <v>1.8189016920788592</v>
      </c>
      <c r="G17" s="49"/>
      <c r="H17" s="49"/>
      <c r="I17" s="49"/>
      <c r="J17" s="49"/>
      <c r="K17" s="49"/>
      <c r="L17" s="49"/>
      <c r="M17" s="49"/>
      <c r="N17" s="49"/>
      <c r="O17" s="49"/>
      <c r="S17" s="49"/>
      <c r="T17" s="49"/>
      <c r="U17" s="49"/>
      <c r="V17" s="49"/>
      <c r="W17" s="49"/>
      <c r="X17" s="49"/>
      <c r="Y17" s="49"/>
      <c r="Z17" s="49"/>
      <c r="AA17" s="49"/>
    </row>
    <row r="18" spans="1:27" x14ac:dyDescent="0.35">
      <c r="C18" s="47">
        <v>2</v>
      </c>
      <c r="D18" s="49">
        <v>1.7966776729065501</v>
      </c>
      <c r="E18" s="49"/>
      <c r="F18" s="49">
        <v>1.8189016920788592</v>
      </c>
      <c r="G18" s="49"/>
      <c r="H18" s="49"/>
      <c r="I18" s="49"/>
      <c r="J18" s="49"/>
      <c r="K18" s="49"/>
      <c r="L18" s="49"/>
      <c r="M18" s="49"/>
      <c r="N18" s="49"/>
      <c r="O18" s="49"/>
      <c r="S18" s="49"/>
      <c r="T18" s="49"/>
      <c r="U18" s="49"/>
      <c r="V18" s="49"/>
      <c r="W18" s="49"/>
      <c r="X18" s="49"/>
      <c r="Y18" s="49"/>
      <c r="Z18" s="49"/>
      <c r="AA18" s="49"/>
    </row>
    <row r="19" spans="1:27" x14ac:dyDescent="0.35">
      <c r="C19" s="47">
        <v>3</v>
      </c>
      <c r="D19" s="49">
        <v>1.7853878928145739</v>
      </c>
      <c r="E19" s="49"/>
      <c r="F19" s="49">
        <v>1.8189016920788592</v>
      </c>
      <c r="G19" s="49"/>
      <c r="H19" s="49"/>
      <c r="I19" s="49"/>
      <c r="J19" s="49"/>
      <c r="K19" s="49"/>
      <c r="L19" s="49"/>
      <c r="M19" s="49"/>
      <c r="N19" s="49"/>
      <c r="O19" s="49"/>
      <c r="S19" s="49"/>
      <c r="T19" s="49"/>
      <c r="U19" s="49"/>
      <c r="V19" s="49"/>
      <c r="W19" s="49"/>
      <c r="X19" s="49"/>
      <c r="Y19" s="49"/>
      <c r="Z19" s="49"/>
      <c r="AA19" s="49"/>
    </row>
    <row r="20" spans="1:27" x14ac:dyDescent="0.35">
      <c r="C20" s="47">
        <v>4</v>
      </c>
      <c r="D20" s="49">
        <v>1.8323269378101406</v>
      </c>
      <c r="E20" s="49"/>
      <c r="F20" s="49">
        <v>1.8189016920788592</v>
      </c>
      <c r="G20" s="49"/>
      <c r="H20" s="49"/>
      <c r="I20" s="49"/>
      <c r="J20" s="49"/>
      <c r="K20" s="49"/>
      <c r="L20" s="49"/>
      <c r="M20" s="49"/>
      <c r="N20" s="49"/>
      <c r="O20" s="49"/>
      <c r="S20" s="49"/>
      <c r="T20" s="49"/>
      <c r="U20" s="49"/>
      <c r="V20" s="49"/>
      <c r="W20" s="49"/>
      <c r="X20" s="49"/>
      <c r="Y20" s="49"/>
      <c r="Z20" s="49"/>
      <c r="AA20" s="49"/>
    </row>
    <row r="21" spans="1:27" x14ac:dyDescent="0.35">
      <c r="C21" s="47">
        <v>5</v>
      </c>
      <c r="D21" s="49">
        <v>1.794383541831768</v>
      </c>
      <c r="F21" s="49">
        <v>1.8189016920788592</v>
      </c>
      <c r="S21" s="49"/>
      <c r="T21" s="49"/>
      <c r="U21" s="49"/>
      <c r="V21" s="49"/>
      <c r="W21" s="49"/>
      <c r="X21" s="49"/>
      <c r="Y21" s="49"/>
      <c r="Z21" s="49"/>
      <c r="AA21" s="49"/>
    </row>
    <row r="22" spans="1:27" x14ac:dyDescent="0.35">
      <c r="C22" s="47">
        <v>6</v>
      </c>
      <c r="D22" s="49">
        <v>1.7817428357609142</v>
      </c>
      <c r="E22" s="51"/>
      <c r="F22" s="49">
        <v>1.8189016920788592</v>
      </c>
      <c r="G22" s="51"/>
      <c r="H22" s="51"/>
      <c r="I22" s="51"/>
      <c r="J22" s="51"/>
      <c r="K22" s="51"/>
      <c r="L22" s="51"/>
      <c r="M22" s="51"/>
      <c r="N22" s="51"/>
      <c r="O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x14ac:dyDescent="0.35">
      <c r="C23" s="47">
        <v>7</v>
      </c>
      <c r="D23" s="49">
        <v>1.8526114235827322</v>
      </c>
      <c r="E23" s="51"/>
      <c r="F23" s="49">
        <v>1.8189016920788592</v>
      </c>
      <c r="G23" s="51"/>
      <c r="H23" s="51"/>
      <c r="I23" s="51"/>
      <c r="J23" s="51"/>
      <c r="K23" s="51"/>
      <c r="L23" s="51"/>
      <c r="M23" s="51"/>
      <c r="N23" s="51"/>
      <c r="O23" s="51"/>
      <c r="S23" s="51"/>
      <c r="T23" s="51"/>
      <c r="U23" s="51"/>
      <c r="V23" s="51"/>
      <c r="W23" s="51"/>
      <c r="X23" s="51"/>
      <c r="Y23" s="51"/>
      <c r="Z23" s="51"/>
      <c r="AA23" s="51"/>
    </row>
    <row r="24" spans="1:27" x14ac:dyDescent="0.35">
      <c r="C24" s="47">
        <v>8</v>
      </c>
      <c r="D24" s="49">
        <v>1.8043929407678139</v>
      </c>
      <c r="E24" s="51"/>
      <c r="F24" s="49">
        <v>1.8189016920788592</v>
      </c>
      <c r="G24" s="51"/>
      <c r="H24" s="51"/>
      <c r="I24" s="51"/>
      <c r="J24" s="51"/>
      <c r="K24" s="51"/>
      <c r="L24" s="51"/>
      <c r="M24" s="51"/>
      <c r="N24" s="51"/>
      <c r="O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1:27" x14ac:dyDescent="0.35">
      <c r="C25" s="47">
        <v>9</v>
      </c>
      <c r="D25" s="49">
        <v>1.8700328947921061</v>
      </c>
      <c r="F25" s="49">
        <v>1.8189016920788592</v>
      </c>
    </row>
    <row r="26" spans="1:27" x14ac:dyDescent="0.35">
      <c r="C26" s="47">
        <v>10</v>
      </c>
      <c r="D26" s="49">
        <v>1.789166750123427</v>
      </c>
      <c r="F26" s="49">
        <v>1.8189016920788592</v>
      </c>
    </row>
    <row r="27" spans="1:27" x14ac:dyDescent="0.35">
      <c r="C27" s="47">
        <v>11</v>
      </c>
      <c r="D27" s="49">
        <v>1.8009228164470876</v>
      </c>
      <c r="F27" s="49">
        <v>1.8189016920788592</v>
      </c>
    </row>
    <row r="28" spans="1:27" x14ac:dyDescent="0.35">
      <c r="C28" s="47">
        <v>12</v>
      </c>
      <c r="D28" s="49">
        <v>1.9070293053926517</v>
      </c>
      <c r="F28" s="49">
        <v>1.8189016920788592</v>
      </c>
    </row>
    <row r="29" spans="1:27" x14ac:dyDescent="0.35">
      <c r="B29" s="47">
        <v>2019</v>
      </c>
      <c r="C29" s="47">
        <v>1</v>
      </c>
      <c r="D29" s="49">
        <v>1.9338469903498112</v>
      </c>
      <c r="E29" s="49">
        <v>1.8121452927165416</v>
      </c>
      <c r="F29" s="50">
        <f>AVERAGE(D29:D40)</f>
        <v>1.8586686989015009</v>
      </c>
    </row>
    <row r="30" spans="1:27" x14ac:dyDescent="0.35">
      <c r="C30" s="47">
        <v>2</v>
      </c>
      <c r="D30" s="49">
        <v>1.8880577678065975</v>
      </c>
      <c r="E30" s="49">
        <v>1.7966776729065501</v>
      </c>
      <c r="F30" s="49">
        <v>1.8586686989015009</v>
      </c>
    </row>
    <row r="31" spans="1:27" x14ac:dyDescent="0.35">
      <c r="C31" s="47">
        <v>3</v>
      </c>
      <c r="D31" s="49">
        <v>1.8879269278661819</v>
      </c>
      <c r="E31" s="49">
        <v>1.7853878928145739</v>
      </c>
      <c r="F31" s="49">
        <v>1.8586686989015009</v>
      </c>
    </row>
    <row r="32" spans="1:27" x14ac:dyDescent="0.35">
      <c r="C32" s="47">
        <v>4</v>
      </c>
      <c r="D32" s="49">
        <v>1.917068047555474</v>
      </c>
      <c r="E32" s="49">
        <v>1.8323269378101406</v>
      </c>
      <c r="F32" s="49">
        <v>1.8586686989015009</v>
      </c>
    </row>
    <row r="33" spans="2:6" x14ac:dyDescent="0.35">
      <c r="C33" s="47">
        <v>5</v>
      </c>
      <c r="D33" s="49">
        <v>1.8701418110176025</v>
      </c>
      <c r="E33" s="49">
        <v>1.794383541831768</v>
      </c>
      <c r="F33" s="49">
        <v>1.8586686989015009</v>
      </c>
    </row>
    <row r="34" spans="2:6" x14ac:dyDescent="0.35">
      <c r="C34" s="47">
        <v>6</v>
      </c>
      <c r="D34" s="49">
        <v>1.8540718634135582</v>
      </c>
      <c r="E34" s="49">
        <v>1.7817428357609142</v>
      </c>
      <c r="F34" s="49">
        <v>1.8586686989015009</v>
      </c>
    </row>
    <row r="35" spans="2:6" x14ac:dyDescent="0.35">
      <c r="C35" s="47">
        <v>7</v>
      </c>
      <c r="D35" s="49">
        <v>1.8436636531502522</v>
      </c>
      <c r="E35" s="49">
        <v>1.8526114235827322</v>
      </c>
      <c r="F35" s="49">
        <v>1.8586686989015009</v>
      </c>
    </row>
    <row r="36" spans="2:6" x14ac:dyDescent="0.35">
      <c r="C36" s="47">
        <v>8</v>
      </c>
      <c r="D36" s="49">
        <v>1.739088944162932</v>
      </c>
      <c r="E36" s="49">
        <v>1.8043929407678139</v>
      </c>
      <c r="F36" s="49">
        <v>1.8586686989015009</v>
      </c>
    </row>
    <row r="37" spans="2:6" x14ac:dyDescent="0.35">
      <c r="C37" s="47">
        <v>9</v>
      </c>
      <c r="D37" s="49">
        <v>1.9499822433481433</v>
      </c>
      <c r="E37" s="49">
        <v>1.8700328947921061</v>
      </c>
      <c r="F37" s="49">
        <v>1.8586686989015009</v>
      </c>
    </row>
    <row r="38" spans="2:6" x14ac:dyDescent="0.35">
      <c r="C38" s="47">
        <v>10</v>
      </c>
      <c r="D38" s="49">
        <v>1.6808327496090572</v>
      </c>
      <c r="E38" s="49">
        <v>1.789166750123427</v>
      </c>
      <c r="F38" s="49">
        <v>1.8586686989015009</v>
      </c>
    </row>
    <row r="39" spans="2:6" x14ac:dyDescent="0.35">
      <c r="C39" s="47">
        <v>11</v>
      </c>
      <c r="D39" s="49">
        <v>1.8535886785945641</v>
      </c>
      <c r="E39" s="49">
        <v>1.8009228164470876</v>
      </c>
      <c r="F39" s="49">
        <v>1.8586686989015009</v>
      </c>
    </row>
    <row r="40" spans="2:6" x14ac:dyDescent="0.35">
      <c r="C40" s="47">
        <v>12</v>
      </c>
      <c r="D40" s="49">
        <v>1.8857547099438343</v>
      </c>
      <c r="E40" s="49">
        <v>1.9070293053926517</v>
      </c>
      <c r="F40" s="49">
        <v>1.8586686989015009</v>
      </c>
    </row>
    <row r="41" spans="2:6" x14ac:dyDescent="0.35">
      <c r="B41" s="47">
        <v>2020</v>
      </c>
      <c r="C41" s="47">
        <v>1</v>
      </c>
      <c r="D41" s="49">
        <v>1.8190254074495149</v>
      </c>
      <c r="E41" s="49">
        <v>1.9338469903498112</v>
      </c>
      <c r="F41" s="50">
        <f>AVERAGE(D41:D52)</f>
        <v>1.9065696559563869</v>
      </c>
    </row>
    <row r="42" spans="2:6" x14ac:dyDescent="0.35">
      <c r="C42" s="47">
        <v>2</v>
      </c>
      <c r="D42" s="49">
        <v>1.8473233538730827</v>
      </c>
      <c r="E42" s="49">
        <v>1.8880577678065975</v>
      </c>
      <c r="F42" s="49">
        <v>1.9065696559563869</v>
      </c>
    </row>
    <row r="43" spans="2:6" x14ac:dyDescent="0.35">
      <c r="C43" s="47">
        <v>3</v>
      </c>
      <c r="D43" s="49">
        <v>1.847834280969529</v>
      </c>
      <c r="E43" s="49">
        <v>1.8879269278661819</v>
      </c>
      <c r="F43" s="49">
        <v>1.9065696559563869</v>
      </c>
    </row>
    <row r="44" spans="2:6" x14ac:dyDescent="0.35">
      <c r="C44" s="47">
        <v>4</v>
      </c>
      <c r="D44" s="49">
        <v>2.0753121383991657</v>
      </c>
      <c r="E44" s="49">
        <v>1.917068047555474</v>
      </c>
      <c r="F44" s="49">
        <v>1.9065696559563869</v>
      </c>
    </row>
    <row r="45" spans="2:6" x14ac:dyDescent="0.35">
      <c r="C45" s="47">
        <v>5</v>
      </c>
      <c r="D45" s="49">
        <v>2.0312929662128152</v>
      </c>
      <c r="E45" s="49">
        <v>1.8701418110176025</v>
      </c>
      <c r="F45" s="49">
        <v>1.9065696559563869</v>
      </c>
    </row>
    <row r="46" spans="2:6" x14ac:dyDescent="0.35">
      <c r="C46" s="47">
        <v>6</v>
      </c>
      <c r="D46" s="49">
        <v>2.0001301641095997</v>
      </c>
      <c r="E46" s="49">
        <v>1.8540718634135582</v>
      </c>
      <c r="F46" s="49">
        <v>1.9065696559563869</v>
      </c>
    </row>
    <row r="47" spans="2:6" x14ac:dyDescent="0.35">
      <c r="C47" s="47">
        <v>7</v>
      </c>
      <c r="D47" s="49">
        <v>1.8789148464972292</v>
      </c>
      <c r="E47" s="49">
        <v>1.8436636531502522</v>
      </c>
      <c r="F47" s="49">
        <v>1.9065696559563869</v>
      </c>
    </row>
    <row r="48" spans="2:6" x14ac:dyDescent="0.35">
      <c r="C48" s="47">
        <v>8</v>
      </c>
      <c r="D48" s="49">
        <v>1.9049861543438575</v>
      </c>
      <c r="E48" s="49">
        <v>1.739088944162932</v>
      </c>
      <c r="F48" s="49">
        <v>1.9065696559563869</v>
      </c>
    </row>
    <row r="49" spans="2:16" x14ac:dyDescent="0.35">
      <c r="C49" s="47">
        <v>9</v>
      </c>
      <c r="D49" s="49">
        <v>1.9016940134083671</v>
      </c>
      <c r="E49" s="49">
        <v>1.9499822433481433</v>
      </c>
      <c r="F49" s="49">
        <v>1.9065696559563869</v>
      </c>
    </row>
    <row r="50" spans="2:16" x14ac:dyDescent="0.35">
      <c r="C50" s="47">
        <v>10</v>
      </c>
      <c r="D50" s="49">
        <v>1.7911545064243848</v>
      </c>
      <c r="E50" s="49">
        <v>1.6808327496090572</v>
      </c>
      <c r="F50" s="49">
        <v>1.9065696559563869</v>
      </c>
    </row>
    <row r="51" spans="2:16" x14ac:dyDescent="0.35">
      <c r="C51" s="47">
        <v>11</v>
      </c>
      <c r="D51" s="49">
        <v>1.8547710005176987</v>
      </c>
      <c r="E51" s="49">
        <v>1.8535886785945641</v>
      </c>
      <c r="F51" s="49">
        <v>1.9065696559563869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2:16" x14ac:dyDescent="0.35">
      <c r="C52" s="47">
        <v>12</v>
      </c>
      <c r="D52" s="49">
        <v>1.9263970392714009</v>
      </c>
      <c r="E52" s="49">
        <v>1.8857547099438343</v>
      </c>
      <c r="F52" s="49">
        <v>1.9065696559563869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2:16" x14ac:dyDescent="0.35">
      <c r="B53" s="47">
        <v>2021</v>
      </c>
      <c r="C53" s="47">
        <v>1</v>
      </c>
      <c r="D53" s="49">
        <v>1.83925975342873</v>
      </c>
      <c r="E53" s="49">
        <v>1.8190254074495149</v>
      </c>
      <c r="F53" s="50">
        <f>AVERAGE(D53:D64)</f>
        <v>1.8715130990220477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54" spans="2:16" x14ac:dyDescent="0.35">
      <c r="C54" s="47">
        <v>2</v>
      </c>
      <c r="D54" s="49">
        <v>1.945472247098224</v>
      </c>
      <c r="E54" s="49">
        <v>1.8473233538730827</v>
      </c>
      <c r="F54" s="49">
        <v>1.8715130990220477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2:16" x14ac:dyDescent="0.35">
      <c r="C55" s="47">
        <v>3</v>
      </c>
      <c r="D55" s="49">
        <v>1.8524713063119176</v>
      </c>
      <c r="E55" s="49">
        <v>1.847834280969529</v>
      </c>
      <c r="F55" s="49">
        <v>1.8715130990220477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2:16" x14ac:dyDescent="0.35">
      <c r="C56" s="47">
        <v>4</v>
      </c>
      <c r="D56" s="49">
        <v>1.9071417493919265</v>
      </c>
      <c r="E56" s="49">
        <v>2.0753121383991657</v>
      </c>
      <c r="F56" s="49">
        <v>1.8715130990220477</v>
      </c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2:16" x14ac:dyDescent="0.35">
      <c r="C57" s="47">
        <v>5</v>
      </c>
      <c r="D57" s="49">
        <v>1.9103070637665502</v>
      </c>
      <c r="E57" s="49">
        <v>2.0312929662128152</v>
      </c>
      <c r="F57" s="49">
        <v>1.8715130990220477</v>
      </c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2:16" x14ac:dyDescent="0.35">
      <c r="C58" s="47">
        <v>6</v>
      </c>
      <c r="D58" s="49">
        <v>1.9083374141474552</v>
      </c>
      <c r="E58" s="49">
        <v>2.0001301641095997</v>
      </c>
      <c r="F58" s="49">
        <v>1.8715130990220477</v>
      </c>
    </row>
    <row r="59" spans="2:16" x14ac:dyDescent="0.35">
      <c r="C59" s="47">
        <v>7</v>
      </c>
      <c r="D59" s="49">
        <v>1.9312992939027074</v>
      </c>
      <c r="E59" s="49">
        <v>1.8789148464972292</v>
      </c>
      <c r="F59" s="49">
        <v>1.8715130990220477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</row>
    <row r="60" spans="2:16" x14ac:dyDescent="0.35">
      <c r="C60" s="47">
        <v>8</v>
      </c>
      <c r="D60" s="49">
        <v>1.8135243723530021</v>
      </c>
      <c r="E60" s="49">
        <v>1.9049861543438575</v>
      </c>
      <c r="F60" s="49">
        <v>1.8715130990220477</v>
      </c>
      <c r="G60" s="49"/>
      <c r="H60" s="49"/>
      <c r="I60" s="49"/>
      <c r="J60" s="49"/>
      <c r="K60" s="49"/>
      <c r="L60" s="49"/>
      <c r="M60" s="49"/>
      <c r="N60" s="49"/>
      <c r="O60" s="49"/>
      <c r="P60" s="49"/>
    </row>
    <row r="61" spans="2:16" x14ac:dyDescent="0.35">
      <c r="C61" s="47">
        <v>9</v>
      </c>
      <c r="D61" s="49">
        <v>1.8956542217467547</v>
      </c>
      <c r="E61" s="49">
        <v>1.9016940134083671</v>
      </c>
      <c r="F61" s="49">
        <v>1.8715130990220477</v>
      </c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2" spans="2:16" x14ac:dyDescent="0.35">
      <c r="C62" s="47">
        <v>10</v>
      </c>
      <c r="D62" s="49">
        <v>1.70890365969369</v>
      </c>
      <c r="E62" s="49">
        <v>1.7911545064243848</v>
      </c>
      <c r="F62" s="49">
        <v>1.8715130990220477</v>
      </c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2:16" x14ac:dyDescent="0.35">
      <c r="C63" s="47">
        <v>11</v>
      </c>
      <c r="D63" s="49">
        <v>1.8916603706260822</v>
      </c>
      <c r="E63" s="49">
        <v>1.8547710005176987</v>
      </c>
      <c r="F63" s="49">
        <v>1.8715130990220477</v>
      </c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 spans="2:16" x14ac:dyDescent="0.35">
      <c r="C64" s="47">
        <v>12</v>
      </c>
      <c r="D64" s="49">
        <v>1.8541257357975365</v>
      </c>
      <c r="E64" s="49">
        <v>1.9263970392714009</v>
      </c>
      <c r="F64" s="49">
        <v>1.8715130990220477</v>
      </c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2:16" x14ac:dyDescent="0.35">
      <c r="B65" s="47">
        <v>2022</v>
      </c>
      <c r="C65" s="47">
        <v>1</v>
      </c>
      <c r="D65" s="49">
        <v>1.840305809477359</v>
      </c>
      <c r="E65" s="49">
        <v>1.83925975342873</v>
      </c>
      <c r="F65" s="50">
        <f>AVERAGE(D65:D76)</f>
        <v>1.8347372445485164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2:16" x14ac:dyDescent="0.35">
      <c r="C66" s="47">
        <v>2</v>
      </c>
      <c r="D66" s="49">
        <v>1.9475593758627368</v>
      </c>
      <c r="E66" s="49">
        <v>1.945472247098224</v>
      </c>
      <c r="F66" s="49">
        <v>1.8347372445485164</v>
      </c>
      <c r="G66" s="49"/>
      <c r="H66" s="49"/>
    </row>
    <row r="67" spans="2:16" x14ac:dyDescent="0.35">
      <c r="C67" s="47">
        <v>3</v>
      </c>
      <c r="D67" s="49">
        <v>1.7325376483856998</v>
      </c>
      <c r="E67" s="49">
        <v>1.8524713063119176</v>
      </c>
      <c r="F67" s="49">
        <v>1.8347372445485164</v>
      </c>
    </row>
    <row r="68" spans="2:16" x14ac:dyDescent="0.35">
      <c r="C68" s="47">
        <v>4</v>
      </c>
      <c r="D68" s="49">
        <v>1.8715155396584324</v>
      </c>
      <c r="E68" s="49">
        <v>1.9071417493919265</v>
      </c>
      <c r="F68" s="49">
        <v>1.8347372445485164</v>
      </c>
    </row>
    <row r="69" spans="2:16" x14ac:dyDescent="0.35">
      <c r="C69" s="47">
        <v>5</v>
      </c>
      <c r="D69" s="49">
        <v>1.8390877385621072</v>
      </c>
      <c r="E69" s="49">
        <v>1.9103070637665502</v>
      </c>
      <c r="F69" s="49">
        <v>1.8347372445485164</v>
      </c>
    </row>
    <row r="70" spans="2:16" x14ac:dyDescent="0.35">
      <c r="C70" s="47">
        <v>6</v>
      </c>
      <c r="D70" s="49">
        <v>1.8218114614061509</v>
      </c>
      <c r="E70" s="49">
        <v>1.9083374141474552</v>
      </c>
      <c r="F70" s="49">
        <v>1.8347372445485164</v>
      </c>
    </row>
    <row r="71" spans="2:16" x14ac:dyDescent="0.35">
      <c r="C71" s="47">
        <v>7</v>
      </c>
      <c r="D71" s="49">
        <v>1.8729971896176871</v>
      </c>
      <c r="E71" s="49">
        <v>1.9312992939027074</v>
      </c>
      <c r="F71" s="49">
        <v>1.8347372445485164</v>
      </c>
    </row>
    <row r="72" spans="2:16" x14ac:dyDescent="0.35">
      <c r="C72" s="47">
        <v>8</v>
      </c>
      <c r="D72" s="49">
        <v>1.9258227244574018</v>
      </c>
      <c r="E72" s="49">
        <v>1.8135243723530021</v>
      </c>
      <c r="F72" s="49">
        <v>1.8347372445485164</v>
      </c>
    </row>
    <row r="73" spans="2:16" x14ac:dyDescent="0.35">
      <c r="C73" s="47">
        <v>9</v>
      </c>
      <c r="D73" s="49">
        <v>1.8116317219859785</v>
      </c>
      <c r="E73" s="49">
        <v>1.8956542217467547</v>
      </c>
      <c r="F73" s="49">
        <v>1.8347372445485164</v>
      </c>
    </row>
    <row r="74" spans="2:16" x14ac:dyDescent="0.35">
      <c r="C74" s="47">
        <v>10</v>
      </c>
      <c r="D74" s="49">
        <v>1.7761142050381127</v>
      </c>
      <c r="E74" s="49">
        <v>1.70890365969369</v>
      </c>
      <c r="F74" s="49">
        <v>1.8347372445485164</v>
      </c>
    </row>
    <row r="75" spans="2:16" x14ac:dyDescent="0.35">
      <c r="C75" s="47">
        <v>11</v>
      </c>
      <c r="D75" s="49">
        <v>1.7541427719725411</v>
      </c>
      <c r="E75" s="49">
        <v>1.8916603706260822</v>
      </c>
      <c r="F75" s="49">
        <v>1.8347372445485164</v>
      </c>
    </row>
    <row r="76" spans="2:16" x14ac:dyDescent="0.35">
      <c r="C76" s="47">
        <v>12</v>
      </c>
      <c r="D76" s="49">
        <v>1.8233207481579912</v>
      </c>
      <c r="E76" s="49">
        <v>1.8541257357975365</v>
      </c>
      <c r="F76" s="49">
        <v>1.8347372445485164</v>
      </c>
    </row>
    <row r="77" spans="2:16" x14ac:dyDescent="0.35">
      <c r="E77" s="49">
        <v>1.840305809477359</v>
      </c>
      <c r="F77" s="49"/>
    </row>
    <row r="78" spans="2:16" x14ac:dyDescent="0.35">
      <c r="E78" s="49">
        <v>1.9475593758627368</v>
      </c>
      <c r="F78" s="49"/>
    </row>
    <row r="79" spans="2:16" x14ac:dyDescent="0.35">
      <c r="E79" s="49">
        <v>1.7325376483856998</v>
      </c>
      <c r="F79" s="49"/>
    </row>
    <row r="80" spans="2:16" x14ac:dyDescent="0.35">
      <c r="E80" s="49">
        <v>1.8715155396584324</v>
      </c>
      <c r="F80" s="49"/>
    </row>
    <row r="81" spans="5:6" x14ac:dyDescent="0.35">
      <c r="E81" s="49">
        <v>1.8390877385621072</v>
      </c>
      <c r="F81" s="49"/>
    </row>
    <row r="82" spans="5:6" x14ac:dyDescent="0.35">
      <c r="E82" s="49">
        <v>1.8218114614061509</v>
      </c>
      <c r="F82" s="49"/>
    </row>
    <row r="83" spans="5:6" x14ac:dyDescent="0.35">
      <c r="E83" s="49">
        <v>1.8729971896176871</v>
      </c>
      <c r="F83" s="49"/>
    </row>
    <row r="84" spans="5:6" x14ac:dyDescent="0.35">
      <c r="E84" s="49">
        <v>1.9258227244574018</v>
      </c>
      <c r="F84" s="49"/>
    </row>
    <row r="85" spans="5:6" x14ac:dyDescent="0.35">
      <c r="E85" s="49">
        <v>1.8116317219859785</v>
      </c>
      <c r="F85" s="49"/>
    </row>
    <row r="86" spans="5:6" x14ac:dyDescent="0.35">
      <c r="E86" s="49">
        <v>1.7761142050381127</v>
      </c>
      <c r="F86" s="49"/>
    </row>
    <row r="87" spans="5:6" x14ac:dyDescent="0.35">
      <c r="E87" s="49">
        <v>1.7541427719725411</v>
      </c>
      <c r="F87" s="49"/>
    </row>
    <row r="88" spans="5:6" x14ac:dyDescent="0.35">
      <c r="E88" s="49">
        <v>1.8233207481579912</v>
      </c>
    </row>
  </sheetData>
  <conditionalFormatting sqref="G56:P57">
    <cfRule type="cellIs" dxfId="11" priority="16" operator="greaterThan">
      <formula>0</formula>
    </cfRule>
    <cfRule type="colorScale" priority="17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22:AA23">
    <cfRule type="cellIs" dxfId="10" priority="13" operator="greaterThan">
      <formula>0</formula>
    </cfRule>
    <cfRule type="colorScale" priority="14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64:P65">
    <cfRule type="cellIs" dxfId="9" priority="10" operator="greaterThan">
      <formula>0</formula>
    </cfRule>
    <cfRule type="colorScale" priority="11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22:E23 G22:O23">
    <cfRule type="cellIs" dxfId="8" priority="7" operator="greaterThan">
      <formula>0</formula>
    </cfRule>
    <cfRule type="colorScale" priority="8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24:AA24">
    <cfRule type="cellIs" dxfId="7" priority="4" operator="greaterThan">
      <formula>0</formula>
    </cfRule>
    <cfRule type="colorScale" priority="5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24:O24 E24">
    <cfRule type="cellIs" dxfId="6" priority="1" operator="greaterThan">
      <formula>0</formula>
    </cfRule>
    <cfRule type="colorScale" priority="2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D8D02-45E0-4D20-AAEA-A7505C8B6829}">
  <sheetPr>
    <tabColor rgb="FFE4CA5E"/>
  </sheetPr>
  <dimension ref="A12:AA88"/>
  <sheetViews>
    <sheetView showGridLines="0" topLeftCell="F2" zoomScaleNormal="100" workbookViewId="0">
      <selection activeCell="J45" sqref="J45"/>
    </sheetView>
  </sheetViews>
  <sheetFormatPr baseColWidth="10" defaultColWidth="10.58203125" defaultRowHeight="14.5" x14ac:dyDescent="0.35"/>
  <cols>
    <col min="1" max="1" width="25.33203125" style="47" customWidth="1"/>
    <col min="2" max="3" width="10.58203125" style="47"/>
    <col min="4" max="6" width="11.33203125" style="47" customWidth="1"/>
    <col min="7" max="7" width="11.33203125" style="47" bestFit="1" customWidth="1"/>
    <col min="8" max="8" width="11.33203125" style="47" customWidth="1"/>
    <col min="9" max="15" width="11.33203125" style="47" bestFit="1" customWidth="1"/>
    <col min="16" max="16384" width="10.58203125" style="47"/>
  </cols>
  <sheetData>
    <row r="12" spans="1:9" ht="15" x14ac:dyDescent="0.35">
      <c r="G12" s="7"/>
      <c r="H12" s="7"/>
    </row>
    <row r="13" spans="1:9" ht="15" x14ac:dyDescent="0.35">
      <c r="A13" s="5" t="s">
        <v>67</v>
      </c>
      <c r="B13" s="6"/>
      <c r="C13" s="7"/>
      <c r="D13" s="7"/>
      <c r="E13" s="7"/>
      <c r="F13" s="7"/>
      <c r="G13" s="7"/>
      <c r="H13" s="7"/>
      <c r="I13" s="7"/>
    </row>
    <row r="14" spans="1:9" ht="3" customHeight="1" x14ac:dyDescent="0.35">
      <c r="A14" s="39"/>
      <c r="B14" s="40"/>
      <c r="C14" s="40"/>
      <c r="D14" s="40"/>
      <c r="E14" s="40"/>
      <c r="F14" s="40"/>
      <c r="G14" s="40"/>
      <c r="H14" s="40"/>
      <c r="I14" s="40"/>
    </row>
    <row r="15" spans="1:9" ht="15" x14ac:dyDescent="0.35">
      <c r="A15" s="10" t="s">
        <v>74</v>
      </c>
      <c r="B15" s="12"/>
      <c r="C15" s="10"/>
      <c r="D15" s="10"/>
      <c r="E15" s="10"/>
      <c r="F15" s="10"/>
      <c r="G15" s="10"/>
      <c r="H15" s="10"/>
      <c r="I15" s="10"/>
    </row>
    <row r="16" spans="1:9" ht="15" x14ac:dyDescent="0.35">
      <c r="A16" s="45"/>
      <c r="B16" s="46" t="s">
        <v>76</v>
      </c>
      <c r="C16" s="45"/>
      <c r="D16" s="52">
        <v>2018</v>
      </c>
      <c r="E16" s="52">
        <v>2019</v>
      </c>
      <c r="F16" s="52">
        <v>2020</v>
      </c>
      <c r="G16" s="52">
        <v>2021</v>
      </c>
      <c r="H16" s="52">
        <v>2022</v>
      </c>
      <c r="I16" s="53"/>
    </row>
    <row r="17" spans="3:27" x14ac:dyDescent="0.35">
      <c r="C17" s="54">
        <v>1</v>
      </c>
      <c r="D17" s="55">
        <v>507.23602500000004</v>
      </c>
      <c r="E17" s="55">
        <v>546.55147499999998</v>
      </c>
      <c r="F17" s="55">
        <v>579.07327499999997</v>
      </c>
      <c r="G17" s="55">
        <v>934.75205000000005</v>
      </c>
      <c r="H17" s="55">
        <v>656.35637499999996</v>
      </c>
      <c r="I17" s="49"/>
      <c r="J17" s="49"/>
      <c r="K17" s="49"/>
      <c r="L17" s="49"/>
      <c r="M17" s="49"/>
      <c r="N17" s="49"/>
      <c r="O17" s="49"/>
      <c r="S17" s="49"/>
      <c r="T17" s="49"/>
      <c r="U17" s="49"/>
      <c r="V17" s="49"/>
      <c r="W17" s="49"/>
      <c r="X17" s="49"/>
      <c r="Y17" s="49"/>
      <c r="Z17" s="49"/>
      <c r="AA17" s="49"/>
    </row>
    <row r="18" spans="3:27" x14ac:dyDescent="0.35">
      <c r="C18" s="54">
        <v>2</v>
      </c>
      <c r="D18" s="55">
        <v>545.58444999999995</v>
      </c>
      <c r="E18" s="55">
        <v>537.79435000000001</v>
      </c>
      <c r="F18" s="55">
        <v>748.15502500000002</v>
      </c>
      <c r="G18" s="55">
        <v>795.91992500000003</v>
      </c>
      <c r="H18" s="55">
        <v>606.53644999999995</v>
      </c>
      <c r="I18" s="49"/>
      <c r="J18" s="49"/>
      <c r="K18" s="49"/>
      <c r="L18" s="49"/>
      <c r="M18" s="49"/>
      <c r="N18" s="49"/>
      <c r="O18" s="49"/>
      <c r="S18" s="49"/>
      <c r="T18" s="49"/>
      <c r="U18" s="49"/>
      <c r="V18" s="49"/>
      <c r="W18" s="49"/>
      <c r="X18" s="49"/>
      <c r="Y18" s="49"/>
      <c r="Z18" s="49"/>
      <c r="AA18" s="49"/>
    </row>
    <row r="19" spans="3:27" x14ac:dyDescent="0.35">
      <c r="C19" s="54">
        <v>3</v>
      </c>
      <c r="D19" s="55">
        <v>733.87122499999998</v>
      </c>
      <c r="E19" s="55">
        <v>667.499325</v>
      </c>
      <c r="F19" s="55">
        <v>1948.466625</v>
      </c>
      <c r="G19" s="55">
        <v>1075.151525</v>
      </c>
      <c r="H19" s="55">
        <v>1164.6548500000001</v>
      </c>
      <c r="I19" s="49"/>
      <c r="J19" s="49"/>
      <c r="K19" s="49"/>
      <c r="L19" s="49"/>
      <c r="M19" s="49"/>
      <c r="N19" s="49"/>
      <c r="O19" s="49"/>
      <c r="S19" s="49"/>
      <c r="T19" s="49"/>
      <c r="U19" s="49"/>
      <c r="V19" s="49"/>
      <c r="W19" s="49"/>
      <c r="X19" s="49"/>
      <c r="Y19" s="49"/>
      <c r="Z19" s="49"/>
      <c r="AA19" s="49"/>
    </row>
    <row r="20" spans="3:27" x14ac:dyDescent="0.35">
      <c r="C20" s="54">
        <v>4</v>
      </c>
      <c r="D20" s="55">
        <v>438.79782499999999</v>
      </c>
      <c r="E20" s="55">
        <v>543.72709999999995</v>
      </c>
      <c r="F20" s="55">
        <v>961.026025</v>
      </c>
      <c r="G20" s="55">
        <v>710.73867500000006</v>
      </c>
      <c r="H20" s="55">
        <v>654.24137499999995</v>
      </c>
      <c r="I20" s="49"/>
      <c r="J20" s="49"/>
      <c r="K20" s="49"/>
      <c r="L20" s="49"/>
      <c r="M20" s="49"/>
      <c r="N20" s="49"/>
      <c r="O20" s="49"/>
      <c r="S20" s="49"/>
      <c r="T20" s="49"/>
      <c r="U20" s="49"/>
      <c r="V20" s="49"/>
      <c r="W20" s="49"/>
      <c r="X20" s="49"/>
      <c r="Y20" s="49"/>
      <c r="Z20" s="49"/>
      <c r="AA20" s="49"/>
    </row>
    <row r="21" spans="3:27" x14ac:dyDescent="0.35">
      <c r="C21" s="54">
        <v>5</v>
      </c>
      <c r="D21" s="55">
        <v>471.55430000000001</v>
      </c>
      <c r="E21" s="55">
        <v>532.71072500000002</v>
      </c>
      <c r="F21" s="55">
        <v>806.86582499999997</v>
      </c>
      <c r="G21" s="55">
        <v>697.54322500000001</v>
      </c>
      <c r="H21" s="55">
        <v>502.16745000000003</v>
      </c>
      <c r="S21" s="49"/>
      <c r="T21" s="49"/>
      <c r="U21" s="49"/>
      <c r="V21" s="49"/>
      <c r="W21" s="49"/>
      <c r="X21" s="49"/>
      <c r="Y21" s="49"/>
      <c r="Z21" s="49"/>
      <c r="AA21" s="49"/>
    </row>
    <row r="22" spans="3:27" x14ac:dyDescent="0.35">
      <c r="C22" s="54">
        <v>6</v>
      </c>
      <c r="D22" s="55">
        <v>548.92780000000005</v>
      </c>
      <c r="E22" s="55">
        <v>525.39182499999993</v>
      </c>
      <c r="F22" s="55">
        <v>763.4593000000001</v>
      </c>
      <c r="G22" s="55">
        <v>617.16647499999999</v>
      </c>
      <c r="H22" s="55">
        <v>604.12962500000003</v>
      </c>
      <c r="I22" s="51"/>
      <c r="J22" s="51"/>
      <c r="K22" s="51"/>
      <c r="L22" s="51"/>
      <c r="M22" s="51"/>
      <c r="N22" s="51"/>
      <c r="O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3:27" x14ac:dyDescent="0.35">
      <c r="C23" s="54">
        <v>7</v>
      </c>
      <c r="D23" s="55">
        <v>346.44034999999997</v>
      </c>
      <c r="E23" s="55">
        <v>382.89432500000004</v>
      </c>
      <c r="F23" s="55">
        <v>506.21317499999998</v>
      </c>
      <c r="G23" s="55">
        <v>429.99740000000003</v>
      </c>
      <c r="H23" s="55">
        <v>382.88385</v>
      </c>
      <c r="I23" s="51"/>
      <c r="J23" s="51"/>
      <c r="K23" s="51"/>
      <c r="L23" s="51"/>
      <c r="M23" s="51"/>
      <c r="N23" s="51"/>
      <c r="O23" s="51"/>
      <c r="S23" s="51"/>
      <c r="T23" s="51"/>
      <c r="U23" s="51"/>
      <c r="V23" s="51"/>
      <c r="W23" s="51"/>
      <c r="X23" s="51"/>
      <c r="Y23" s="51"/>
      <c r="Z23" s="51"/>
      <c r="AA23" s="51"/>
    </row>
    <row r="24" spans="3:27" x14ac:dyDescent="0.35">
      <c r="C24" s="54">
        <v>8</v>
      </c>
      <c r="D24" s="55">
        <v>473.28659999999996</v>
      </c>
      <c r="E24" s="55">
        <v>525.60334999999998</v>
      </c>
      <c r="F24" s="55">
        <v>561.6563000000001</v>
      </c>
      <c r="G24" s="55">
        <v>526.6166750000001</v>
      </c>
      <c r="H24" s="55">
        <v>443.59474999999998</v>
      </c>
      <c r="I24" s="51"/>
      <c r="J24" s="51"/>
      <c r="K24" s="51"/>
      <c r="L24" s="51"/>
      <c r="M24" s="51"/>
      <c r="N24" s="51"/>
      <c r="O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3:27" x14ac:dyDescent="0.35">
      <c r="C25" s="54">
        <v>9</v>
      </c>
      <c r="D25" s="55">
        <v>595.23099999999999</v>
      </c>
      <c r="E25" s="55">
        <v>584.358475</v>
      </c>
      <c r="F25" s="55">
        <v>720.74400000000003</v>
      </c>
      <c r="G25" s="55">
        <v>643.20355000000006</v>
      </c>
      <c r="H25" s="55">
        <v>736.71680000000003</v>
      </c>
    </row>
    <row r="26" spans="3:27" x14ac:dyDescent="0.35">
      <c r="C26" s="54">
        <v>10</v>
      </c>
      <c r="D26" s="55">
        <v>668.26022499999999</v>
      </c>
      <c r="E26" s="55">
        <v>680.75805000000003</v>
      </c>
      <c r="F26" s="55">
        <v>889.88872500000002</v>
      </c>
      <c r="G26" s="55">
        <v>718.20355000000006</v>
      </c>
      <c r="H26" s="55">
        <v>614.90982499999996</v>
      </c>
    </row>
    <row r="27" spans="3:27" x14ac:dyDescent="0.35">
      <c r="C27" s="54">
        <v>11</v>
      </c>
      <c r="D27" s="55">
        <v>722.70060000000001</v>
      </c>
      <c r="E27" s="55">
        <v>687.48355000000004</v>
      </c>
      <c r="F27" s="55">
        <v>889.07897500000001</v>
      </c>
      <c r="G27" s="55">
        <v>760.33235000000002</v>
      </c>
      <c r="H27" s="55">
        <v>733.06894999999997</v>
      </c>
    </row>
    <row r="28" spans="3:27" x14ac:dyDescent="0.35">
      <c r="C28" s="54">
        <v>12</v>
      </c>
      <c r="D28" s="55">
        <v>900.13552500000003</v>
      </c>
      <c r="E28" s="55">
        <v>913.260625</v>
      </c>
      <c r="F28" s="55">
        <v>1251.462225</v>
      </c>
      <c r="G28" s="55">
        <v>1069.8170500000001</v>
      </c>
      <c r="H28" s="55">
        <v>972.30799999999999</v>
      </c>
    </row>
    <row r="29" spans="3:27" x14ac:dyDescent="0.35">
      <c r="E29" s="55"/>
      <c r="F29" s="56"/>
    </row>
    <row r="30" spans="3:27" x14ac:dyDescent="0.35">
      <c r="E30" s="55"/>
      <c r="F30" s="55"/>
    </row>
    <row r="31" spans="3:27" x14ac:dyDescent="0.35">
      <c r="E31" s="55"/>
      <c r="F31" s="55"/>
    </row>
    <row r="32" spans="3:27" x14ac:dyDescent="0.35">
      <c r="E32" s="55"/>
      <c r="F32" s="55"/>
    </row>
    <row r="33" spans="5:6" x14ac:dyDescent="0.35">
      <c r="E33" s="55"/>
      <c r="F33" s="55"/>
    </row>
    <row r="34" spans="5:6" x14ac:dyDescent="0.35">
      <c r="E34" s="55"/>
      <c r="F34" s="55"/>
    </row>
    <row r="35" spans="5:6" x14ac:dyDescent="0.35">
      <c r="E35" s="55"/>
      <c r="F35" s="55"/>
    </row>
    <row r="36" spans="5:6" x14ac:dyDescent="0.35">
      <c r="E36" s="55"/>
      <c r="F36" s="55"/>
    </row>
    <row r="37" spans="5:6" x14ac:dyDescent="0.35">
      <c r="E37" s="55"/>
      <c r="F37" s="55"/>
    </row>
    <row r="38" spans="5:6" x14ac:dyDescent="0.35">
      <c r="E38" s="55"/>
      <c r="F38" s="55"/>
    </row>
    <row r="39" spans="5:6" x14ac:dyDescent="0.35">
      <c r="E39" s="55"/>
      <c r="F39" s="55"/>
    </row>
    <row r="40" spans="5:6" x14ac:dyDescent="0.35">
      <c r="E40" s="55"/>
      <c r="F40" s="55"/>
    </row>
    <row r="41" spans="5:6" x14ac:dyDescent="0.35">
      <c r="E41" s="55"/>
      <c r="F41" s="56"/>
    </row>
    <row r="42" spans="5:6" x14ac:dyDescent="0.35">
      <c r="E42" s="55"/>
      <c r="F42" s="55"/>
    </row>
    <row r="43" spans="5:6" x14ac:dyDescent="0.35">
      <c r="E43" s="55"/>
      <c r="F43" s="55"/>
    </row>
    <row r="44" spans="5:6" x14ac:dyDescent="0.35">
      <c r="E44" s="55"/>
      <c r="F44" s="55"/>
    </row>
    <row r="45" spans="5:6" x14ac:dyDescent="0.35">
      <c r="E45" s="55"/>
      <c r="F45" s="55"/>
    </row>
    <row r="46" spans="5:6" x14ac:dyDescent="0.35">
      <c r="E46" s="55"/>
      <c r="F46" s="55"/>
    </row>
    <row r="47" spans="5:6" x14ac:dyDescent="0.35">
      <c r="E47" s="55"/>
      <c r="F47" s="55"/>
    </row>
    <row r="48" spans="5:6" x14ac:dyDescent="0.35">
      <c r="E48" s="55"/>
      <c r="F48" s="55"/>
    </row>
    <row r="49" spans="5:16" x14ac:dyDescent="0.35">
      <c r="E49" s="55"/>
      <c r="F49" s="55"/>
    </row>
    <row r="50" spans="5:16" x14ac:dyDescent="0.35">
      <c r="E50" s="55"/>
      <c r="F50" s="55"/>
    </row>
    <row r="51" spans="5:16" x14ac:dyDescent="0.35">
      <c r="E51" s="55"/>
      <c r="F51" s="55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5:16" x14ac:dyDescent="0.35">
      <c r="E52" s="55"/>
      <c r="F52" s="55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5:16" x14ac:dyDescent="0.35">
      <c r="E53" s="55"/>
      <c r="F53" s="56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54" spans="5:16" x14ac:dyDescent="0.35">
      <c r="E54" s="55"/>
      <c r="F54" s="55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5:16" x14ac:dyDescent="0.35">
      <c r="E55" s="55"/>
      <c r="F55" s="55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5:16" x14ac:dyDescent="0.35">
      <c r="E56" s="55"/>
      <c r="F56" s="55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5:16" x14ac:dyDescent="0.35">
      <c r="E57" s="55"/>
      <c r="F57" s="55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5:16" x14ac:dyDescent="0.35">
      <c r="E58" s="55"/>
      <c r="F58" s="55"/>
    </row>
    <row r="59" spans="5:16" x14ac:dyDescent="0.35">
      <c r="E59" s="55"/>
      <c r="F59" s="55"/>
      <c r="G59" s="49"/>
      <c r="H59" s="49"/>
      <c r="I59" s="49"/>
      <c r="J59" s="49"/>
      <c r="K59" s="49"/>
      <c r="L59" s="49"/>
      <c r="M59" s="49"/>
      <c r="N59" s="49"/>
      <c r="O59" s="49"/>
      <c r="P59" s="49"/>
    </row>
    <row r="60" spans="5:16" x14ac:dyDescent="0.35">
      <c r="E60" s="55"/>
      <c r="F60" s="55"/>
      <c r="G60" s="49"/>
      <c r="H60" s="49"/>
      <c r="I60" s="49"/>
      <c r="J60" s="49"/>
      <c r="K60" s="49"/>
      <c r="L60" s="49"/>
      <c r="M60" s="49"/>
      <c r="N60" s="49"/>
      <c r="O60" s="49"/>
      <c r="P60" s="49"/>
    </row>
    <row r="61" spans="5:16" x14ac:dyDescent="0.35">
      <c r="E61" s="55"/>
      <c r="F61" s="55"/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2" spans="5:16" x14ac:dyDescent="0.35">
      <c r="E62" s="55"/>
      <c r="F62" s="55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5:16" x14ac:dyDescent="0.35">
      <c r="E63" s="55"/>
      <c r="F63" s="55"/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 spans="5:16" x14ac:dyDescent="0.35">
      <c r="E64" s="55"/>
      <c r="F64" s="55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4:16" x14ac:dyDescent="0.35">
      <c r="E65" s="55"/>
      <c r="F65" s="56"/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4:16" x14ac:dyDescent="0.35">
      <c r="E66" s="55"/>
      <c r="F66" s="55"/>
      <c r="G66" s="49"/>
      <c r="H66" s="49"/>
    </row>
    <row r="67" spans="4:16" x14ac:dyDescent="0.35">
      <c r="E67" s="55"/>
      <c r="F67" s="55"/>
    </row>
    <row r="68" spans="4:16" x14ac:dyDescent="0.35">
      <c r="E68" s="55"/>
      <c r="F68" s="55"/>
    </row>
    <row r="69" spans="4:16" x14ac:dyDescent="0.35">
      <c r="E69" s="55"/>
      <c r="F69" s="55"/>
    </row>
    <row r="70" spans="4:16" x14ac:dyDescent="0.35">
      <c r="E70" s="55"/>
      <c r="F70" s="55"/>
    </row>
    <row r="71" spans="4:16" x14ac:dyDescent="0.35">
      <c r="E71" s="55"/>
      <c r="F71" s="55"/>
    </row>
    <row r="72" spans="4:16" x14ac:dyDescent="0.35">
      <c r="E72" s="55"/>
      <c r="F72" s="55"/>
    </row>
    <row r="73" spans="4:16" x14ac:dyDescent="0.35">
      <c r="E73" s="55"/>
      <c r="F73" s="55"/>
    </row>
    <row r="74" spans="4:16" x14ac:dyDescent="0.35">
      <c r="E74" s="55"/>
      <c r="F74" s="55"/>
    </row>
    <row r="75" spans="4:16" x14ac:dyDescent="0.35">
      <c r="E75" s="55"/>
      <c r="F75" s="55"/>
    </row>
    <row r="76" spans="4:16" x14ac:dyDescent="0.35">
      <c r="E76" s="55"/>
      <c r="F76" s="55"/>
    </row>
    <row r="77" spans="4:16" x14ac:dyDescent="0.35">
      <c r="D77" s="55"/>
      <c r="E77" s="55"/>
      <c r="F77" s="55"/>
    </row>
    <row r="78" spans="4:16" x14ac:dyDescent="0.35">
      <c r="D78" s="55"/>
      <c r="E78" s="55"/>
      <c r="F78" s="55"/>
    </row>
    <row r="79" spans="4:16" x14ac:dyDescent="0.35">
      <c r="D79" s="55"/>
      <c r="E79" s="55"/>
      <c r="F79" s="55"/>
    </row>
    <row r="80" spans="4:16" x14ac:dyDescent="0.35">
      <c r="D80" s="55"/>
      <c r="E80" s="55"/>
      <c r="F80" s="55"/>
    </row>
    <row r="81" spans="4:6" x14ac:dyDescent="0.35">
      <c r="D81" s="55"/>
      <c r="E81" s="55"/>
      <c r="F81" s="55"/>
    </row>
    <row r="82" spans="4:6" x14ac:dyDescent="0.35">
      <c r="D82" s="55"/>
      <c r="E82" s="55"/>
      <c r="F82" s="55"/>
    </row>
    <row r="83" spans="4:6" x14ac:dyDescent="0.35">
      <c r="D83" s="55"/>
      <c r="E83" s="55"/>
      <c r="F83" s="55"/>
    </row>
    <row r="84" spans="4:6" x14ac:dyDescent="0.35">
      <c r="D84" s="55"/>
      <c r="E84" s="55"/>
      <c r="F84" s="55"/>
    </row>
    <row r="85" spans="4:6" x14ac:dyDescent="0.35">
      <c r="D85" s="55"/>
      <c r="E85" s="55"/>
      <c r="F85" s="55"/>
    </row>
    <row r="86" spans="4:6" x14ac:dyDescent="0.35">
      <c r="D86" s="55"/>
      <c r="E86" s="55"/>
      <c r="F86" s="55"/>
    </row>
    <row r="87" spans="4:6" x14ac:dyDescent="0.35">
      <c r="D87" s="55"/>
      <c r="E87" s="55"/>
      <c r="F87" s="55"/>
    </row>
    <row r="88" spans="4:6" x14ac:dyDescent="0.35">
      <c r="D88" s="55"/>
      <c r="E88" s="55"/>
      <c r="F88" s="55"/>
    </row>
  </sheetData>
  <conditionalFormatting sqref="G56:P57">
    <cfRule type="cellIs" dxfId="5" priority="10" operator="greaterThan">
      <formula>0</formula>
    </cfRule>
    <cfRule type="colorScale" priority="11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22:AA23">
    <cfRule type="cellIs" dxfId="4" priority="7" operator="greaterThan">
      <formula>0</formula>
    </cfRule>
    <cfRule type="colorScale" priority="8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64:P65">
    <cfRule type="cellIs" dxfId="3" priority="4" operator="greaterThan">
      <formula>0</formula>
    </cfRule>
    <cfRule type="colorScale" priority="5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24:AA24">
    <cfRule type="cellIs" dxfId="2" priority="1" operator="greaterThan">
      <formula>0</formula>
    </cfRule>
    <cfRule type="colorScale" priority="2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22:O23">
    <cfRule type="cellIs" dxfId="1" priority="13" operator="greaterThan">
      <formula>0</formula>
    </cfRule>
    <cfRule type="colorScale" priority="14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24:O24">
    <cfRule type="cellIs" dxfId="0" priority="16" operator="greaterThan">
      <formula>0</formula>
    </cfRule>
    <cfRule type="colorScale" priority="17">
      <colorScale>
        <cfvo type="min"/>
        <cfvo type="num" val="0"/>
        <cfvo type="formula" val="&quot;&gt;0&quot;"/>
        <color rgb="FFF8696B"/>
        <color rgb="FFFFEB84"/>
        <color rgb="FF63BE7B"/>
      </colorScale>
    </cfRule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/>
  <dimension ref="A10:S46"/>
  <sheetViews>
    <sheetView showGridLines="0" zoomScale="90" zoomScaleNormal="90" workbookViewId="0">
      <selection activeCell="C49" sqref="C49"/>
    </sheetView>
  </sheetViews>
  <sheetFormatPr baseColWidth="10" defaultRowHeight="14" x14ac:dyDescent="0.3"/>
  <cols>
    <col min="1" max="1" width="25.33203125" customWidth="1"/>
    <col min="2" max="2" width="44.33203125" customWidth="1"/>
  </cols>
  <sheetData>
    <row r="10" spans="1:19" ht="54" customHeight="1" x14ac:dyDescent="0.3"/>
    <row r="13" spans="1:19" ht="15" x14ac:dyDescent="0.35">
      <c r="A13" s="5" t="s">
        <v>42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3" customHeight="1" x14ac:dyDescent="0.3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5" x14ac:dyDescent="0.35">
      <c r="A15" s="10" t="s">
        <v>43</v>
      </c>
      <c r="B15" s="12"/>
      <c r="C15" s="10" t="s">
        <v>44</v>
      </c>
      <c r="D15" s="10"/>
      <c r="E15" s="10"/>
      <c r="F15" s="10"/>
      <c r="G15" s="10"/>
      <c r="H15" s="10"/>
      <c r="I15" s="10" t="s">
        <v>45</v>
      </c>
      <c r="J15" s="10"/>
      <c r="K15" s="10"/>
      <c r="L15" s="10"/>
      <c r="M15" s="10"/>
      <c r="N15" s="10"/>
      <c r="O15" s="10" t="s">
        <v>46</v>
      </c>
      <c r="P15" s="10"/>
      <c r="Q15" s="10"/>
      <c r="R15" s="10"/>
      <c r="S15" s="10"/>
    </row>
    <row r="16" spans="1:19" ht="15" x14ac:dyDescent="0.35">
      <c r="A16" s="10"/>
      <c r="B16" s="12"/>
      <c r="C16" s="10">
        <v>2018</v>
      </c>
      <c r="D16" s="10">
        <v>2019</v>
      </c>
      <c r="E16" s="10">
        <v>2020</v>
      </c>
      <c r="F16" s="10">
        <v>2021</v>
      </c>
      <c r="G16" s="10">
        <v>2022</v>
      </c>
      <c r="H16" s="10"/>
      <c r="I16" s="10">
        <v>2018</v>
      </c>
      <c r="J16" s="10">
        <v>2019</v>
      </c>
      <c r="K16" s="10">
        <v>2020</v>
      </c>
      <c r="L16" s="10">
        <v>2021</v>
      </c>
      <c r="M16" s="10">
        <v>2022</v>
      </c>
      <c r="N16" s="10"/>
      <c r="O16" s="10">
        <v>2018</v>
      </c>
      <c r="P16" s="10">
        <v>2019</v>
      </c>
      <c r="Q16" s="10">
        <v>2020</v>
      </c>
      <c r="R16" s="10">
        <v>2021</v>
      </c>
      <c r="S16" s="10">
        <v>2022</v>
      </c>
    </row>
    <row r="17" spans="1:19" ht="15" x14ac:dyDescent="0.35">
      <c r="A17" s="6"/>
      <c r="B17" s="6"/>
      <c r="C17" s="8"/>
    </row>
    <row r="18" spans="1:19" ht="15" x14ac:dyDescent="0.35">
      <c r="A18" s="6" t="s">
        <v>47</v>
      </c>
      <c r="B18" s="6" t="s">
        <v>48</v>
      </c>
      <c r="C18" s="32">
        <v>6.0828216169831428</v>
      </c>
      <c r="D18" s="32">
        <v>6.3533305788031909</v>
      </c>
      <c r="E18" s="32">
        <v>9.6829873480737572</v>
      </c>
      <c r="F18" s="32">
        <v>8.0017301762178104</v>
      </c>
      <c r="G18" s="32">
        <v>7.1301460907743985</v>
      </c>
      <c r="H18" s="42"/>
      <c r="I18" s="32">
        <v>10.807809321719768</v>
      </c>
      <c r="J18" s="32">
        <v>11.622285260130123</v>
      </c>
      <c r="K18" s="32">
        <v>18.174222407153824</v>
      </c>
      <c r="L18" s="32">
        <v>14.603338934475479</v>
      </c>
      <c r="M18" s="32">
        <v>12.598220908674801</v>
      </c>
      <c r="O18" s="33">
        <f t="shared" ref="O18" si="0">I18/C18</f>
        <v>1.7767756482525368</v>
      </c>
      <c r="P18" s="33">
        <f t="shared" ref="P18" si="1">J18/D18</f>
        <v>1.8293216630196933</v>
      </c>
      <c r="Q18" s="33">
        <f t="shared" ref="Q18" si="2">K18/E18</f>
        <v>1.8769230769230771</v>
      </c>
      <c r="R18" s="33">
        <f t="shared" ref="R18" si="3">L18/F18</f>
        <v>1.8250226654578423</v>
      </c>
      <c r="S18" s="33">
        <f t="shared" ref="S18" si="4">M18/G18</f>
        <v>1.7668952007835397</v>
      </c>
    </row>
    <row r="19" spans="1:19" ht="15" x14ac:dyDescent="0.35">
      <c r="A19" s="6"/>
      <c r="B19" s="6"/>
      <c r="C19" s="8"/>
      <c r="H19" s="42"/>
      <c r="O19" s="33"/>
      <c r="P19" s="33"/>
      <c r="Q19" s="33"/>
      <c r="R19" s="33"/>
      <c r="S19" s="33"/>
    </row>
    <row r="20" spans="1:19" ht="15" x14ac:dyDescent="0.35">
      <c r="A20" s="11"/>
      <c r="B20" s="6" t="s">
        <v>66</v>
      </c>
      <c r="C20" s="32">
        <v>6.2754725334929411</v>
      </c>
      <c r="D20" s="32">
        <v>6.4853498803976422</v>
      </c>
      <c r="E20" s="32">
        <v>9.9311079236472075</v>
      </c>
      <c r="F20" s="32">
        <v>8.2777752295145088</v>
      </c>
      <c r="G20" s="32">
        <v>7.2846600887008464</v>
      </c>
      <c r="H20" s="42"/>
      <c r="I20" s="32">
        <v>11.150231860615081</v>
      </c>
      <c r="J20" s="32">
        <v>12.016146098745415</v>
      </c>
      <c r="K20" s="32">
        <v>18.881756147826056</v>
      </c>
      <c r="L20" s="32">
        <v>15.321275045342482</v>
      </c>
      <c r="M20" s="32">
        <v>12.971118551673005</v>
      </c>
      <c r="N20" s="32"/>
      <c r="O20" s="33">
        <f t="shared" ref="O20:S21" si="5">I20/C20</f>
        <v>1.7767955801104971</v>
      </c>
      <c r="P20" s="33">
        <f t="shared" si="5"/>
        <v>1.8528138528138527</v>
      </c>
      <c r="Q20" s="33">
        <f t="shared" si="5"/>
        <v>1.9012738853503182</v>
      </c>
      <c r="R20" s="33">
        <f t="shared" si="5"/>
        <v>1.8508928571428573</v>
      </c>
      <c r="S20" s="33">
        <f t="shared" si="5"/>
        <v>1.780607247796278</v>
      </c>
    </row>
    <row r="21" spans="1:19" ht="15" x14ac:dyDescent="0.35">
      <c r="A21" s="57"/>
      <c r="B21" s="11" t="s">
        <v>49</v>
      </c>
      <c r="C21" s="32">
        <v>5.4690742438590396</v>
      </c>
      <c r="D21" s="32">
        <v>5.9333849463044599</v>
      </c>
      <c r="E21" s="32">
        <v>8.8731857187865408</v>
      </c>
      <c r="F21" s="32">
        <v>7.0956262951959763</v>
      </c>
      <c r="G21" s="32">
        <v>6.6531620436381678</v>
      </c>
      <c r="H21" s="42"/>
      <c r="I21" s="32">
        <v>9.6882633219510197</v>
      </c>
      <c r="J21" s="32">
        <v>10.344698385384394</v>
      </c>
      <c r="K21" s="32">
        <v>15.877127670502826</v>
      </c>
      <c r="L21" s="32">
        <v>12.30044099883543</v>
      </c>
      <c r="M21" s="32">
        <v>11.413782391578676</v>
      </c>
      <c r="N21" s="32"/>
      <c r="O21" s="33">
        <f t="shared" si="5"/>
        <v>1.7714631197097945</v>
      </c>
      <c r="P21" s="33">
        <f t="shared" si="5"/>
        <v>1.743473325766175</v>
      </c>
      <c r="Q21" s="33">
        <f t="shared" si="5"/>
        <v>1.7893379191745482</v>
      </c>
      <c r="R21" s="33">
        <f t="shared" si="5"/>
        <v>1.7335243553008595</v>
      </c>
      <c r="S21" s="33">
        <f t="shared" si="5"/>
        <v>1.7155425219941352</v>
      </c>
    </row>
    <row r="22" spans="1:19" ht="15" x14ac:dyDescent="0.35">
      <c r="A22" s="57"/>
      <c r="C22" s="29"/>
      <c r="D22" s="30"/>
      <c r="E22" s="30"/>
      <c r="F22" s="30"/>
      <c r="G22" s="30"/>
      <c r="H22" s="42"/>
      <c r="I22" s="30"/>
      <c r="J22" s="30"/>
      <c r="K22" s="30"/>
      <c r="L22" s="30"/>
      <c r="M22" s="30"/>
      <c r="N22" s="30"/>
      <c r="O22" s="33"/>
      <c r="P22" s="33"/>
      <c r="Q22" s="33"/>
      <c r="R22" s="33"/>
      <c r="S22" s="33"/>
    </row>
    <row r="23" spans="1:19" ht="15" x14ac:dyDescent="0.35">
      <c r="A23" s="57" t="s">
        <v>72</v>
      </c>
      <c r="B23" s="6"/>
      <c r="C23" s="29"/>
      <c r="D23" s="30"/>
      <c r="E23" s="30"/>
      <c r="F23" s="30"/>
      <c r="G23" s="30"/>
      <c r="H23" s="42"/>
      <c r="I23" s="30"/>
      <c r="J23" s="30"/>
      <c r="K23" s="30"/>
      <c r="L23" s="30"/>
      <c r="M23" s="30"/>
      <c r="N23" s="30"/>
      <c r="O23" s="33"/>
      <c r="P23" s="33"/>
      <c r="Q23" s="33"/>
      <c r="R23" s="33"/>
      <c r="S23" s="33"/>
    </row>
    <row r="24" spans="1:19" ht="15" x14ac:dyDescent="0.35">
      <c r="A24" s="57"/>
      <c r="B24" s="6" t="s">
        <v>50</v>
      </c>
      <c r="C24" s="32">
        <v>5.1260403819260247</v>
      </c>
      <c r="D24" s="32">
        <v>5.5418529821504432</v>
      </c>
      <c r="E24" s="32">
        <v>8.7040540403534834</v>
      </c>
      <c r="F24" s="32">
        <v>7.1388417117723257</v>
      </c>
      <c r="G24" s="32">
        <v>6.3714385059177774</v>
      </c>
      <c r="H24" s="42"/>
      <c r="I24" s="32">
        <v>9.3283526747232486</v>
      </c>
      <c r="J24" s="32">
        <v>10.370991698567597</v>
      </c>
      <c r="K24" s="32">
        <v>16.467335983199519</v>
      </c>
      <c r="L24" s="32">
        <v>13.097300685063487</v>
      </c>
      <c r="M24" s="32">
        <v>11.265831204351981</v>
      </c>
      <c r="N24" s="32"/>
      <c r="O24" s="33">
        <f t="shared" ref="O24:S25" si="6">I24/C24</f>
        <v>1.819796954314721</v>
      </c>
      <c r="P24" s="33">
        <f t="shared" si="6"/>
        <v>1.8713942307692308</v>
      </c>
      <c r="Q24" s="33">
        <f t="shared" si="6"/>
        <v>1.8919156414762743</v>
      </c>
      <c r="R24" s="33">
        <f t="shared" si="6"/>
        <v>1.834653465346535</v>
      </c>
      <c r="S24" s="33">
        <f t="shared" si="6"/>
        <v>1.768177028451001</v>
      </c>
    </row>
    <row r="25" spans="1:19" ht="15" x14ac:dyDescent="0.35">
      <c r="A25" s="57"/>
      <c r="B25" s="6" t="s">
        <v>51</v>
      </c>
      <c r="C25" s="32">
        <v>7.9105985696434731</v>
      </c>
      <c r="D25" s="32">
        <v>8.7916979499352017</v>
      </c>
      <c r="E25" s="32">
        <v>12.373139877857268</v>
      </c>
      <c r="F25" s="32">
        <v>9.3560498601866531</v>
      </c>
      <c r="G25" s="32">
        <v>8.6968284237399747</v>
      </c>
      <c r="H25" s="42"/>
      <c r="I25" s="32">
        <v>13.990901783957673</v>
      </c>
      <c r="J25" s="32">
        <v>15.605458540008987</v>
      </c>
      <c r="K25" s="32">
        <v>22.577618010818355</v>
      </c>
      <c r="L25" s="32">
        <v>16.626993213703418</v>
      </c>
      <c r="M25" s="32">
        <v>14.894058201881219</v>
      </c>
      <c r="N25" s="32"/>
      <c r="O25" s="33">
        <f t="shared" si="6"/>
        <v>1.7686274509803923</v>
      </c>
      <c r="P25" s="33">
        <f t="shared" si="6"/>
        <v>1.7750221434898144</v>
      </c>
      <c r="Q25" s="33">
        <f t="shared" si="6"/>
        <v>1.8247282608695652</v>
      </c>
      <c r="R25" s="33">
        <f t="shared" si="6"/>
        <v>1.7771381578947367</v>
      </c>
      <c r="S25" s="33">
        <f t="shared" si="6"/>
        <v>1.712585034013606</v>
      </c>
    </row>
    <row r="26" spans="1:19" ht="15" x14ac:dyDescent="0.35">
      <c r="A26" s="57"/>
      <c r="B26" s="6"/>
      <c r="C26" s="29"/>
      <c r="D26" s="30"/>
      <c r="E26" s="30"/>
      <c r="F26" s="30"/>
      <c r="G26" s="30"/>
      <c r="H26" s="42"/>
      <c r="I26" s="30"/>
      <c r="J26" s="30"/>
      <c r="K26" s="30"/>
      <c r="L26" s="30"/>
      <c r="M26" s="30"/>
      <c r="N26" s="30"/>
      <c r="O26" s="33"/>
      <c r="P26" s="33"/>
      <c r="Q26" s="33"/>
      <c r="R26" s="33"/>
      <c r="S26" s="33"/>
    </row>
    <row r="27" spans="1:19" ht="15" x14ac:dyDescent="0.35">
      <c r="A27" s="57" t="s">
        <v>52</v>
      </c>
      <c r="B27" s="6"/>
      <c r="C27" s="29"/>
      <c r="D27" s="30"/>
      <c r="E27" s="30"/>
      <c r="F27" s="30"/>
      <c r="G27" s="30"/>
      <c r="H27" s="42"/>
      <c r="I27" s="30"/>
      <c r="J27" s="30"/>
      <c r="K27" s="30"/>
      <c r="L27" s="30"/>
      <c r="M27" s="30"/>
      <c r="N27" s="30"/>
      <c r="O27" s="33"/>
      <c r="P27" s="33"/>
      <c r="Q27" s="33"/>
      <c r="R27" s="33"/>
      <c r="S27" s="33"/>
    </row>
    <row r="28" spans="1:19" ht="15" x14ac:dyDescent="0.35">
      <c r="A28" s="57"/>
      <c r="B28" s="6" t="s">
        <v>53</v>
      </c>
      <c r="C28" s="32">
        <v>4.9846693174904946</v>
      </c>
      <c r="D28" s="32">
        <v>5.2111262203833864</v>
      </c>
      <c r="E28" s="32">
        <v>8.004247285458062</v>
      </c>
      <c r="F28" s="32">
        <v>6.5766361771829409</v>
      </c>
      <c r="G28" s="32">
        <v>5.9406568189820641</v>
      </c>
      <c r="H28" s="42"/>
      <c r="I28" s="32">
        <v>8.498506750796242</v>
      </c>
      <c r="J28" s="32">
        <v>9.4278776939452342</v>
      </c>
      <c r="K28" s="32">
        <v>14.363206103924842</v>
      </c>
      <c r="L28" s="32">
        <v>11.948040343042365</v>
      </c>
      <c r="M28" s="32">
        <v>10.224798691735073</v>
      </c>
      <c r="N28" s="32"/>
      <c r="O28" s="33">
        <f t="shared" ref="O28:S30" si="7">I28/C28</f>
        <v>1.7049288948769765</v>
      </c>
      <c r="P28" s="33">
        <f t="shared" si="7"/>
        <v>1.8091823715702704</v>
      </c>
      <c r="Q28" s="33">
        <f t="shared" si="7"/>
        <v>1.7944480713407736</v>
      </c>
      <c r="R28" s="33">
        <f t="shared" si="7"/>
        <v>1.8167403549697696</v>
      </c>
      <c r="S28" s="33">
        <f t="shared" si="7"/>
        <v>1.7211562632374209</v>
      </c>
    </row>
    <row r="29" spans="1:19" ht="15" x14ac:dyDescent="0.35">
      <c r="A29" s="6"/>
      <c r="B29" s="6" t="s">
        <v>54</v>
      </c>
      <c r="C29" s="32">
        <v>7.4973439531913257</v>
      </c>
      <c r="D29" s="32">
        <v>7.6919303507196597</v>
      </c>
      <c r="E29" s="32">
        <v>11.246672133352442</v>
      </c>
      <c r="F29" s="32">
        <v>9.4965162296698331</v>
      </c>
      <c r="G29" s="32">
        <v>8.819038658907429</v>
      </c>
      <c r="H29" s="42"/>
      <c r="I29" s="32">
        <v>13.652068593299335</v>
      </c>
      <c r="J29" s="32">
        <v>14.297464492429087</v>
      </c>
      <c r="K29" s="32">
        <v>21.93479805601185</v>
      </c>
      <c r="L29" s="32">
        <v>17.253810814556097</v>
      </c>
      <c r="M29" s="32">
        <v>15.784519359126435</v>
      </c>
      <c r="N29" s="32"/>
      <c r="O29" s="33">
        <f t="shared" si="7"/>
        <v>1.8209206725120546</v>
      </c>
      <c r="P29" s="33">
        <f t="shared" si="7"/>
        <v>1.8587615644610473</v>
      </c>
      <c r="Q29" s="33">
        <f t="shared" si="7"/>
        <v>1.9503367570361865</v>
      </c>
      <c r="R29" s="33">
        <f t="shared" si="7"/>
        <v>1.8168568764880595</v>
      </c>
      <c r="S29" s="33">
        <f t="shared" si="7"/>
        <v>1.7898231280779922</v>
      </c>
    </row>
    <row r="30" spans="1:19" ht="15" x14ac:dyDescent="0.35">
      <c r="A30" s="6"/>
      <c r="B30" s="6" t="s">
        <v>55</v>
      </c>
      <c r="C30" s="32">
        <v>7.3822751597924432</v>
      </c>
      <c r="D30" s="32">
        <v>7.8766423203558942</v>
      </c>
      <c r="E30" s="32">
        <v>12.371758592673533</v>
      </c>
      <c r="F30" s="32">
        <v>10.067216614179932</v>
      </c>
      <c r="G30" s="32">
        <v>8.8318302991589483</v>
      </c>
      <c r="H30" s="42"/>
      <c r="I30" s="32">
        <v>13.674710128968977</v>
      </c>
      <c r="J30" s="32">
        <v>14.161546505139871</v>
      </c>
      <c r="K30" s="32">
        <v>23.409395122873285</v>
      </c>
      <c r="L30" s="32">
        <v>18.746964271918394</v>
      </c>
      <c r="M30" s="32">
        <v>16.278275453351785</v>
      </c>
      <c r="N30" s="32"/>
      <c r="O30" s="33">
        <f t="shared" si="7"/>
        <v>1.8523706896551726</v>
      </c>
      <c r="P30" s="33">
        <f t="shared" si="7"/>
        <v>1.7979166666666671</v>
      </c>
      <c r="Q30" s="33">
        <f t="shared" si="7"/>
        <v>1.8921639108554997</v>
      </c>
      <c r="R30" s="33">
        <f t="shared" si="7"/>
        <v>1.8621794871794866</v>
      </c>
      <c r="S30" s="33">
        <f t="shared" si="7"/>
        <v>1.8431372549019607</v>
      </c>
    </row>
    <row r="31" spans="1:19" ht="15" x14ac:dyDescent="0.35">
      <c r="A31" s="6"/>
      <c r="B31" s="6"/>
      <c r="C31" s="31"/>
      <c r="D31" s="30"/>
      <c r="E31" s="30"/>
      <c r="F31" s="30"/>
      <c r="G31" s="30"/>
      <c r="H31" s="42"/>
      <c r="I31" s="30"/>
      <c r="J31" s="30"/>
      <c r="K31" s="30"/>
      <c r="L31" s="30"/>
      <c r="M31" s="30"/>
      <c r="N31" s="30"/>
      <c r="O31" s="33"/>
      <c r="P31" s="33"/>
      <c r="Q31" s="33"/>
      <c r="R31" s="33"/>
      <c r="S31" s="33"/>
    </row>
    <row r="32" spans="1:19" ht="15" x14ac:dyDescent="0.35">
      <c r="A32" s="6" t="s">
        <v>56</v>
      </c>
      <c r="C32" s="31"/>
      <c r="D32" s="30"/>
      <c r="E32" s="30"/>
      <c r="F32" s="30"/>
      <c r="G32" s="30"/>
      <c r="H32" s="42"/>
      <c r="I32" s="30"/>
      <c r="J32" s="30"/>
      <c r="K32" s="30"/>
      <c r="L32" s="30"/>
      <c r="M32" s="30"/>
      <c r="N32" s="30"/>
      <c r="O32" s="33"/>
      <c r="P32" s="33"/>
      <c r="Q32" s="33"/>
      <c r="R32" s="33"/>
      <c r="S32" s="33"/>
    </row>
    <row r="33" spans="1:19" ht="15" x14ac:dyDescent="0.35">
      <c r="A33" s="6"/>
      <c r="B33" s="6" t="s">
        <v>57</v>
      </c>
      <c r="C33" s="32">
        <v>4.6482869255000479</v>
      </c>
      <c r="D33" s="33">
        <v>5.080002160526945</v>
      </c>
      <c r="E33" s="33">
        <v>7.8975924088744982</v>
      </c>
      <c r="F33" s="33">
        <v>6.6720717575978776</v>
      </c>
      <c r="G33" s="33">
        <v>5.8408595710008226</v>
      </c>
      <c r="H33" s="42"/>
      <c r="I33" s="33">
        <v>8.5165748171167319</v>
      </c>
      <c r="J33" s="33">
        <v>9.534773285912113</v>
      </c>
      <c r="K33" s="33">
        <v>15.457360047407407</v>
      </c>
      <c r="L33" s="33">
        <v>12.785262633742365</v>
      </c>
      <c r="M33" s="33">
        <v>10.83406605233259</v>
      </c>
      <c r="N33" s="33"/>
      <c r="O33" s="33">
        <f t="shared" ref="O33:S36" si="8">I33/C33</f>
        <v>1.8321964529331516</v>
      </c>
      <c r="P33" s="33">
        <f t="shared" si="8"/>
        <v>1.8769230769230771</v>
      </c>
      <c r="Q33" s="33">
        <f t="shared" si="8"/>
        <v>1.9572243346007605</v>
      </c>
      <c r="R33" s="33">
        <f t="shared" si="8"/>
        <v>1.9162357807652532</v>
      </c>
      <c r="S33" s="33">
        <f t="shared" si="8"/>
        <v>1.8548752834467117</v>
      </c>
    </row>
    <row r="34" spans="1:19" ht="15" x14ac:dyDescent="0.35">
      <c r="A34" s="6"/>
      <c r="B34" s="6" t="s">
        <v>58</v>
      </c>
      <c r="C34" s="32">
        <v>7.0955271031547325</v>
      </c>
      <c r="D34" s="33">
        <v>6.886386193258959</v>
      </c>
      <c r="E34" s="33">
        <v>11.73671196197674</v>
      </c>
      <c r="F34" s="33">
        <v>8.1249945990002477</v>
      </c>
      <c r="G34" s="33">
        <v>7.6357425246100661</v>
      </c>
      <c r="H34" s="42"/>
      <c r="I34" s="33">
        <v>13.336743250745686</v>
      </c>
      <c r="J34" s="33">
        <v>12.928002119655918</v>
      </c>
      <c r="K34" s="33">
        <v>21.070971512074159</v>
      </c>
      <c r="L34" s="33">
        <v>14.270823846961971</v>
      </c>
      <c r="M34" s="33">
        <v>12.863289329920034</v>
      </c>
      <c r="N34" s="33"/>
      <c r="O34" s="33">
        <f t="shared" si="8"/>
        <v>1.8795986622073582</v>
      </c>
      <c r="P34" s="33">
        <f t="shared" si="8"/>
        <v>1.8773274917853227</v>
      </c>
      <c r="Q34" s="33">
        <f t="shared" si="8"/>
        <v>1.7953044754218634</v>
      </c>
      <c r="R34" s="33">
        <f t="shared" si="8"/>
        <v>1.7564102564102562</v>
      </c>
      <c r="S34" s="33">
        <f t="shared" si="8"/>
        <v>1.6846153846153846</v>
      </c>
    </row>
    <row r="35" spans="1:19" ht="15" x14ac:dyDescent="0.35">
      <c r="A35" s="6"/>
      <c r="B35" s="6" t="s">
        <v>59</v>
      </c>
      <c r="C35" s="32">
        <v>13.044164181231849</v>
      </c>
      <c r="D35" s="33">
        <v>12.622307026071583</v>
      </c>
      <c r="E35" s="33">
        <v>16.808430503644182</v>
      </c>
      <c r="F35" s="33">
        <v>13.927167935782183</v>
      </c>
      <c r="G35" s="33">
        <v>13.693587755716591</v>
      </c>
      <c r="H35" s="42"/>
      <c r="I35" s="33">
        <v>20.802104150705837</v>
      </c>
      <c r="J35" s="33">
        <v>21.356574953601413</v>
      </c>
      <c r="K35" s="33">
        <v>28.387365834073076</v>
      </c>
      <c r="L35" s="33">
        <v>22.522065214775601</v>
      </c>
      <c r="M35" s="33">
        <v>21.254791104952197</v>
      </c>
      <c r="N35" s="33"/>
      <c r="O35" s="33">
        <f t="shared" si="8"/>
        <v>1.5947441217150757</v>
      </c>
      <c r="P35" s="33">
        <f t="shared" si="8"/>
        <v>1.6919708029197085</v>
      </c>
      <c r="Q35" s="33">
        <f t="shared" si="8"/>
        <v>1.6888766519823788</v>
      </c>
      <c r="R35" s="33">
        <f t="shared" si="8"/>
        <v>1.6171317326411421</v>
      </c>
      <c r="S35" s="33">
        <f t="shared" si="8"/>
        <v>1.5521710952689569</v>
      </c>
    </row>
    <row r="36" spans="1:19" ht="15" x14ac:dyDescent="0.35">
      <c r="A36" s="6"/>
      <c r="B36" s="6" t="s">
        <v>60</v>
      </c>
      <c r="C36" s="32">
        <v>15.325284095604887</v>
      </c>
      <c r="D36" s="33">
        <v>14.777515245155247</v>
      </c>
      <c r="E36" s="33">
        <v>21.634761886528061</v>
      </c>
      <c r="F36" s="33">
        <v>19.12359802878423</v>
      </c>
      <c r="G36" s="33">
        <v>15.628323973913382</v>
      </c>
      <c r="H36" s="42"/>
      <c r="I36" s="33">
        <v>26.334662639051885</v>
      </c>
      <c r="J36" s="33">
        <v>25.704183870543567</v>
      </c>
      <c r="K36" s="33">
        <v>38.51185851854266</v>
      </c>
      <c r="L36" s="33">
        <v>31.557092456739653</v>
      </c>
      <c r="M36" s="33">
        <v>25.879811832701996</v>
      </c>
      <c r="N36" s="33"/>
      <c r="O36" s="33">
        <f t="shared" si="8"/>
        <v>1.7183800623052958</v>
      </c>
      <c r="P36" s="33">
        <f t="shared" si="8"/>
        <v>1.7394117647058822</v>
      </c>
      <c r="Q36" s="33">
        <f t="shared" si="8"/>
        <v>1.7800916284881299</v>
      </c>
      <c r="R36" s="33">
        <f t="shared" si="8"/>
        <v>1.6501650165016502</v>
      </c>
      <c r="S36" s="33">
        <f t="shared" si="8"/>
        <v>1.6559556786703602</v>
      </c>
    </row>
    <row r="37" spans="1:19" ht="15" x14ac:dyDescent="0.35">
      <c r="A37" s="6"/>
      <c r="C37" s="31"/>
      <c r="D37" s="30"/>
      <c r="E37" s="30"/>
      <c r="F37" s="30"/>
      <c r="G37" s="30"/>
      <c r="H37" s="42"/>
      <c r="I37" s="30"/>
      <c r="J37" s="30"/>
      <c r="K37" s="30"/>
      <c r="L37" s="30"/>
      <c r="M37" s="30"/>
      <c r="N37" s="30"/>
      <c r="O37" s="33"/>
      <c r="P37" s="33"/>
      <c r="Q37" s="33"/>
      <c r="R37" s="33"/>
      <c r="S37" s="33"/>
    </row>
    <row r="38" spans="1:19" ht="15" x14ac:dyDescent="0.35">
      <c r="A38" s="6" t="s">
        <v>61</v>
      </c>
      <c r="B38" s="6"/>
      <c r="C38" s="31"/>
      <c r="D38" s="30"/>
      <c r="E38" s="30"/>
      <c r="F38" s="30"/>
      <c r="G38" s="30"/>
      <c r="H38" s="42"/>
      <c r="I38" s="30"/>
      <c r="J38" s="30"/>
      <c r="K38" s="30"/>
      <c r="L38" s="30"/>
      <c r="M38" s="30"/>
      <c r="N38" s="30"/>
      <c r="O38" s="33"/>
      <c r="P38" s="33"/>
      <c r="Q38" s="33"/>
      <c r="R38" s="33"/>
      <c r="S38" s="33"/>
    </row>
    <row r="39" spans="1:19" ht="15" x14ac:dyDescent="0.35">
      <c r="A39" s="6"/>
      <c r="B39" s="6" t="s">
        <v>62</v>
      </c>
      <c r="C39" s="32">
        <v>6.1057744563024006</v>
      </c>
      <c r="D39" s="32">
        <v>6.0633110773216927</v>
      </c>
      <c r="E39" s="32">
        <v>10.302947437035156</v>
      </c>
      <c r="F39" s="32">
        <v>7.4450741991646989</v>
      </c>
      <c r="G39" s="32">
        <v>6.8073079260786615</v>
      </c>
      <c r="H39" s="42"/>
      <c r="I39" s="32">
        <v>10.55436429932584</v>
      </c>
      <c r="J39" s="32">
        <v>10.85118997868695</v>
      </c>
      <c r="K39" s="32">
        <v>18.386919132303987</v>
      </c>
      <c r="L39" s="32">
        <v>12.63297960839977</v>
      </c>
      <c r="M39" s="32">
        <v>10.813172414347823</v>
      </c>
      <c r="N39" s="32"/>
      <c r="O39" s="33">
        <f t="shared" ref="O39:S42" si="9">I39/C39</f>
        <v>1.7285873192436039</v>
      </c>
      <c r="P39" s="33">
        <f t="shared" si="9"/>
        <v>1.7896475770925109</v>
      </c>
      <c r="Q39" s="33">
        <f t="shared" si="9"/>
        <v>1.7846270928462709</v>
      </c>
      <c r="R39" s="33">
        <f t="shared" si="9"/>
        <v>1.6968238691049082</v>
      </c>
      <c r="S39" s="33">
        <f t="shared" si="9"/>
        <v>1.5884652981427172</v>
      </c>
    </row>
    <row r="40" spans="1:19" ht="15" x14ac:dyDescent="0.35">
      <c r="A40" s="6"/>
      <c r="B40" s="6" t="s">
        <v>63</v>
      </c>
      <c r="C40" s="32">
        <v>7.9623449651764187</v>
      </c>
      <c r="D40" s="32">
        <v>8.0378022839844725</v>
      </c>
      <c r="E40" s="32">
        <v>11.84005365016993</v>
      </c>
      <c r="F40" s="32">
        <v>9.7789881808778478</v>
      </c>
      <c r="G40" s="32">
        <v>8.3489585733070175</v>
      </c>
      <c r="H40" s="42"/>
      <c r="I40" s="32">
        <v>14.087225707619815</v>
      </c>
      <c r="J40" s="32">
        <v>14.783683835565965</v>
      </c>
      <c r="K40" s="32">
        <v>22.145584658094098</v>
      </c>
      <c r="L40" s="32">
        <v>17.661256873572711</v>
      </c>
      <c r="M40" s="32">
        <v>14.687173197021766</v>
      </c>
      <c r="N40" s="32"/>
      <c r="O40" s="33">
        <f t="shared" si="9"/>
        <v>1.7692307692307689</v>
      </c>
      <c r="P40" s="33">
        <f t="shared" si="9"/>
        <v>1.8392694063926944</v>
      </c>
      <c r="Q40" s="33">
        <f t="shared" si="9"/>
        <v>1.8703956343792634</v>
      </c>
      <c r="R40" s="33">
        <f t="shared" si="9"/>
        <v>1.8060413354531002</v>
      </c>
      <c r="S40" s="33">
        <f t="shared" si="9"/>
        <v>1.7591623036649211</v>
      </c>
    </row>
    <row r="41" spans="1:19" ht="15" x14ac:dyDescent="0.35">
      <c r="A41" s="6"/>
      <c r="B41" s="6" t="s">
        <v>64</v>
      </c>
      <c r="C41" s="32">
        <v>5.5194848326675983</v>
      </c>
      <c r="D41" s="32">
        <v>5.8738957104698759</v>
      </c>
      <c r="E41" s="32">
        <v>8.9644625232545962</v>
      </c>
      <c r="F41" s="32">
        <v>7.5576800019670509</v>
      </c>
      <c r="G41" s="32">
        <v>6.6663987748013369</v>
      </c>
      <c r="H41" s="42"/>
      <c r="I41" s="32">
        <v>9.7534349592330098</v>
      </c>
      <c r="J41" s="32">
        <v>10.539254257521238</v>
      </c>
      <c r="K41" s="32">
        <v>16.602867008899732</v>
      </c>
      <c r="L41" s="32">
        <v>14.013198336980572</v>
      </c>
      <c r="M41" s="32">
        <v>12.054678712859735</v>
      </c>
      <c r="N41" s="32"/>
      <c r="O41" s="33">
        <f t="shared" si="9"/>
        <v>1.7670915411355737</v>
      </c>
      <c r="P41" s="33">
        <f t="shared" si="9"/>
        <v>1.7942528735632186</v>
      </c>
      <c r="Q41" s="33">
        <f t="shared" si="9"/>
        <v>1.8520761245674739</v>
      </c>
      <c r="R41" s="33">
        <f t="shared" si="9"/>
        <v>1.8541666666666665</v>
      </c>
      <c r="S41" s="33">
        <f t="shared" si="9"/>
        <v>1.808274470232089</v>
      </c>
    </row>
    <row r="42" spans="1:19" ht="15" x14ac:dyDescent="0.35">
      <c r="A42" s="6"/>
      <c r="B42" s="6" t="s">
        <v>65</v>
      </c>
      <c r="C42" s="32">
        <v>4.5707431319933036</v>
      </c>
      <c r="D42" s="32">
        <v>5.2056474027195279</v>
      </c>
      <c r="E42" s="32">
        <v>7.792233132263874</v>
      </c>
      <c r="F42" s="32">
        <v>6.8925821674553722</v>
      </c>
      <c r="G42" s="32">
        <v>6.5804842685131044</v>
      </c>
      <c r="H42" s="42"/>
      <c r="I42" s="32">
        <v>8.415660101395396</v>
      </c>
      <c r="J42" s="32">
        <v>9.802123300865496</v>
      </c>
      <c r="K42" s="32">
        <v>15.530673728111726</v>
      </c>
      <c r="L42" s="32">
        <v>13.093745434100173</v>
      </c>
      <c r="M42" s="32">
        <v>12.021211457839298</v>
      </c>
      <c r="N42" s="32"/>
      <c r="O42" s="33">
        <f t="shared" si="9"/>
        <v>1.8412017167381975</v>
      </c>
      <c r="P42" s="33">
        <f t="shared" si="9"/>
        <v>1.8829787234042556</v>
      </c>
      <c r="Q42" s="33">
        <f t="shared" si="9"/>
        <v>1.9930966469428009</v>
      </c>
      <c r="R42" s="33">
        <f t="shared" si="9"/>
        <v>1.8996865203761755</v>
      </c>
      <c r="S42" s="33">
        <f t="shared" si="9"/>
        <v>1.826797385620915</v>
      </c>
    </row>
    <row r="46" spans="1:19" x14ac:dyDescent="0.3">
      <c r="H46" s="42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Ventes et chiffre d’affaires 20</vt:lpstr>
      <vt:lpstr>Évol. mens. des prix Fa</vt:lpstr>
      <vt:lpstr>Évol. mens. des ventes SE </vt:lpstr>
      <vt:lpstr>Dépenses pour la farine</vt:lpstr>
    </vt:vector>
  </TitlesOfParts>
  <Company>Administration fédérale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Scherer Andrea OFAG</dc:creator>
  <cp:lastModifiedBy>Scherer Andrea BLW</cp:lastModifiedBy>
  <dcterms:created xsi:type="dcterms:W3CDTF">2022-03-21T14:48:59Z</dcterms:created>
  <dcterms:modified xsi:type="dcterms:W3CDTF">2023-06-14T07:27:51Z</dcterms:modified>
</cp:coreProperties>
</file>